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herNejad\Desktop\bp 1402\form\"/>
    </mc:Choice>
  </mc:AlternateContent>
  <xr:revisionPtr revIDLastSave="0" documentId="8_{B60A0DD5-F0D9-4540-865B-034D3ABCD0EC}" xr6:coauthVersionLast="47" xr6:coauthVersionMax="47" xr10:uidLastSave="{00000000-0000-0000-0000-000000000000}"/>
  <bookViews>
    <workbookView xWindow="240" yWindow="720" windowWidth="23760" windowHeight="12780" xr2:uid="{00000000-000D-0000-FFFF-FFFF00000000}"/>
  </bookViews>
  <sheets>
    <sheet name="خدماتی-پلتفرمی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5" i="1"/>
  <c r="F26" i="1"/>
  <c r="F27" i="1"/>
  <c r="F28" i="1"/>
  <c r="F49" i="1"/>
  <c r="F50" i="1"/>
  <c r="F51" i="1"/>
  <c r="F52" i="1"/>
  <c r="D238" i="1" l="1"/>
  <c r="D237" i="1"/>
  <c r="I209" i="1"/>
  <c r="H224" i="1" s="1"/>
  <c r="I208" i="1"/>
  <c r="G224" i="1" s="1"/>
  <c r="I207" i="1"/>
  <c r="F224" i="1" s="1"/>
  <c r="I206" i="1"/>
  <c r="E224" i="1" s="1"/>
  <c r="I205" i="1"/>
  <c r="D224" i="1" s="1"/>
  <c r="G167" i="1"/>
  <c r="G166" i="1"/>
  <c r="G165" i="1"/>
  <c r="G164" i="1"/>
  <c r="G163" i="1"/>
  <c r="G162" i="1"/>
  <c r="D154" i="1"/>
  <c r="F154" i="1" s="1"/>
  <c r="D142" i="1"/>
  <c r="G142" i="1" s="1"/>
  <c r="G146" i="1" s="1"/>
  <c r="H178" i="1" s="1"/>
  <c r="D239" i="1" s="1"/>
  <c r="F134" i="1"/>
  <c r="F133" i="1"/>
  <c r="F132" i="1"/>
  <c r="F131" i="1"/>
  <c r="F130" i="1"/>
  <c r="F129" i="1"/>
  <c r="H110" i="1"/>
  <c r="D245" i="1" s="1"/>
  <c r="G110" i="1"/>
  <c r="D229" i="1" s="1"/>
  <c r="D110" i="1"/>
  <c r="D123" i="1" s="1"/>
  <c r="D240" i="1" s="1"/>
  <c r="F96" i="1"/>
  <c r="F99" i="1" s="1"/>
  <c r="D117" i="1" s="1"/>
  <c r="D244" i="1" s="1"/>
  <c r="E96" i="1"/>
  <c r="E99" i="1" s="1"/>
  <c r="E86" i="1"/>
  <c r="F73" i="1"/>
  <c r="F72" i="1"/>
  <c r="F71" i="1"/>
  <c r="F70" i="1"/>
  <c r="F69" i="1"/>
  <c r="F54" i="1"/>
  <c r="F53" i="1"/>
  <c r="F48" i="1"/>
  <c r="F47" i="1"/>
  <c r="F46" i="1"/>
  <c r="F45" i="1"/>
  <c r="F35" i="1"/>
  <c r="F34" i="1"/>
  <c r="F33" i="1"/>
  <c r="F32" i="1"/>
  <c r="F31" i="1"/>
  <c r="F30" i="1"/>
  <c r="F29" i="1"/>
  <c r="F23" i="1"/>
  <c r="F22" i="1"/>
  <c r="F21" i="1"/>
  <c r="E15" i="1"/>
  <c r="D82" i="1" s="1"/>
  <c r="F74" i="1" l="1"/>
  <c r="F36" i="1"/>
  <c r="F135" i="1"/>
  <c r="F136" i="1" s="1"/>
  <c r="F137" i="1" s="1"/>
  <c r="D192" i="1" s="1"/>
  <c r="H192" i="1" s="1"/>
  <c r="G168" i="1"/>
  <c r="H180" i="1" s="1"/>
  <c r="F55" i="1"/>
  <c r="H183" i="1"/>
  <c r="H229" i="1"/>
  <c r="G229" i="1"/>
  <c r="F229" i="1"/>
  <c r="E229" i="1"/>
  <c r="D124" i="1"/>
  <c r="D83" i="1" l="1"/>
  <c r="D143" i="1"/>
  <c r="D84" i="1"/>
  <c r="D144" i="1"/>
  <c r="D145" i="1"/>
  <c r="G145" i="1" s="1"/>
  <c r="D157" i="1"/>
  <c r="F157" i="1" s="1"/>
  <c r="G143" i="1"/>
  <c r="D156" i="1"/>
  <c r="F156" i="1" s="1"/>
  <c r="D155" i="1"/>
  <c r="F155" i="1" s="1"/>
  <c r="D85" i="1"/>
  <c r="G144" i="1"/>
  <c r="F192" i="1"/>
  <c r="E179" i="1"/>
  <c r="E180" i="1" s="1"/>
  <c r="D193" i="1" s="1"/>
  <c r="D227" i="1"/>
  <c r="E227" i="1" s="1"/>
  <c r="F227" i="1" s="1"/>
  <c r="G227" i="1" s="1"/>
  <c r="H227" i="1" s="1"/>
  <c r="D86" i="1" l="1"/>
  <c r="D116" i="1" s="1"/>
  <c r="D118" i="1" s="1"/>
  <c r="G240" i="1" s="1"/>
  <c r="F158" i="1"/>
  <c r="H179" i="1" s="1"/>
  <c r="D243" i="1"/>
  <c r="D146" i="1"/>
  <c r="F193" i="1"/>
  <c r="F194" i="1" s="1"/>
  <c r="D213" i="1" s="1"/>
  <c r="H193" i="1"/>
  <c r="H194" i="1" s="1"/>
  <c r="D200" i="1" s="1"/>
  <c r="G205" i="1" s="1"/>
  <c r="D194" i="1"/>
  <c r="E213" i="1" l="1"/>
  <c r="G206" i="1"/>
  <c r="H205" i="1"/>
  <c r="D214" i="1" s="1"/>
  <c r="D215" i="1" s="1"/>
  <c r="D218" i="1" s="1"/>
  <c r="D225" i="1"/>
  <c r="E200" i="1"/>
  <c r="H206" i="1" l="1"/>
  <c r="E214" i="1" s="1"/>
  <c r="E215" i="1" s="1"/>
  <c r="G207" i="1"/>
  <c r="E225" i="1"/>
  <c r="D226" i="1"/>
  <c r="D228" i="1" s="1"/>
  <c r="D230" i="1" s="1"/>
  <c r="F213" i="1"/>
  <c r="D231" i="1" l="1"/>
  <c r="D246" i="1" s="1"/>
  <c r="D248" i="1" s="1"/>
  <c r="E226" i="1"/>
  <c r="E228" i="1" s="1"/>
  <c r="E230" i="1" s="1"/>
  <c r="F225" i="1"/>
  <c r="G213" i="1"/>
  <c r="H207" i="1"/>
  <c r="F214" i="1" s="1"/>
  <c r="F215" i="1" s="1"/>
  <c r="G208" i="1"/>
  <c r="G209" i="1" l="1"/>
  <c r="H209" i="1" s="1"/>
  <c r="H214" i="1" s="1"/>
  <c r="H208" i="1"/>
  <c r="G214" i="1" s="1"/>
  <c r="G215" i="1" s="1"/>
  <c r="G225" i="1"/>
  <c r="F226" i="1"/>
  <c r="F228" i="1" s="1"/>
  <c r="F230" i="1" s="1"/>
  <c r="E231" i="1"/>
  <c r="E232" i="1" s="1"/>
  <c r="G242" i="1" s="1"/>
  <c r="H213" i="1"/>
  <c r="D232" i="1"/>
  <c r="H215" i="1" l="1"/>
  <c r="F231" i="1"/>
  <c r="F232" i="1" s="1"/>
  <c r="G243" i="1" s="1"/>
  <c r="H225" i="1"/>
  <c r="H226" i="1" s="1"/>
  <c r="H228" i="1" s="1"/>
  <c r="H230" i="1" s="1"/>
  <c r="G226" i="1"/>
  <c r="G228" i="1" s="1"/>
  <c r="G230" i="1" s="1"/>
  <c r="D236" i="1"/>
  <c r="D241" i="1" s="1"/>
  <c r="D249" i="1" s="1"/>
  <c r="G248" i="1"/>
  <c r="G241" i="1"/>
  <c r="G231" i="1" l="1"/>
  <c r="G232" i="1" s="1"/>
  <c r="G244" i="1" s="1"/>
  <c r="G246" i="1"/>
  <c r="G247" i="1"/>
  <c r="H231" i="1"/>
  <c r="H232" i="1" s="1"/>
  <c r="G245" i="1" s="1"/>
</calcChain>
</file>

<file path=xl/sharedStrings.xml><?xml version="1.0" encoding="utf-8"?>
<sst xmlns="http://schemas.openxmlformats.org/spreadsheetml/2006/main" count="332" uniqueCount="233">
  <si>
    <t>1</t>
  </si>
  <si>
    <t>برآورد دارایی ثابت</t>
  </si>
  <si>
    <t>1-1</t>
  </si>
  <si>
    <t>مکان(مشخصات محل اجرای طرح)</t>
  </si>
  <si>
    <t>ردیف</t>
  </si>
  <si>
    <t>شرح</t>
  </si>
  <si>
    <t>متراژ</t>
  </si>
  <si>
    <t>قيمت کل</t>
  </si>
  <si>
    <t>زمین</t>
  </si>
  <si>
    <t xml:space="preserve">ساختمان </t>
  </si>
  <si>
    <t>جمع</t>
  </si>
  <si>
    <t>1-2</t>
  </si>
  <si>
    <t>تجهیزات</t>
  </si>
  <si>
    <t>رديف</t>
  </si>
  <si>
    <t>نام  تجهيزات</t>
  </si>
  <si>
    <t>تعداد</t>
  </si>
  <si>
    <t>برآورد قیمت</t>
  </si>
  <si>
    <t xml:space="preserve">قيمت واحد </t>
  </si>
  <si>
    <t xml:space="preserve">قيمت تمام شده </t>
  </si>
  <si>
    <t xml:space="preserve">مشخصات فنی </t>
  </si>
  <si>
    <t>برآورد مبلغ  تجهیزات باید هزینه نصب و راه اندازی را نیز شامل شود</t>
  </si>
  <si>
    <t>1-3</t>
  </si>
  <si>
    <t>شـــرح</t>
  </si>
  <si>
    <t xml:space="preserve">قیمت واحد </t>
  </si>
  <si>
    <t xml:space="preserve">مبلغ كل </t>
  </si>
  <si>
    <t>2</t>
  </si>
  <si>
    <t>3</t>
  </si>
  <si>
    <t>4</t>
  </si>
  <si>
    <t>5</t>
  </si>
  <si>
    <t>6</t>
  </si>
  <si>
    <t>جمع كل</t>
  </si>
  <si>
    <t>1-4</t>
  </si>
  <si>
    <t>وسائط نقلیه:</t>
  </si>
  <si>
    <t xml:space="preserve">هزينه كل </t>
  </si>
  <si>
    <t>1-5</t>
  </si>
  <si>
    <t xml:space="preserve">جمع کل </t>
  </si>
  <si>
    <t>انجام شده</t>
  </si>
  <si>
    <t xml:space="preserve">زمين / ساختمان </t>
  </si>
  <si>
    <t xml:space="preserve"> اثاثه ومنصوبات و  اداري:</t>
  </si>
  <si>
    <t>جمع سرمايه ثابت</t>
  </si>
  <si>
    <t>دارایی های جاری وسایر دارایی ها</t>
  </si>
  <si>
    <t>سرمايه در گردش براي يك دوره توليد در سال اول بشرح جدول ذيل</t>
  </si>
  <si>
    <t>براي مدت</t>
  </si>
  <si>
    <t>مبلغ</t>
  </si>
  <si>
    <t>مبلغ برای یکسال</t>
  </si>
  <si>
    <t xml:space="preserve">وجه نقد </t>
  </si>
  <si>
    <t>حسابها واسناد دریافتنی</t>
  </si>
  <si>
    <t>تنخواه</t>
  </si>
  <si>
    <t>جمع دارایی های جاری</t>
  </si>
  <si>
    <t>سایر دارایی ها(رهن)</t>
  </si>
  <si>
    <t>حسابها واسناد پرداختنی</t>
  </si>
  <si>
    <t>خالص  سرمايه در گردش</t>
  </si>
  <si>
    <t>حسابها واسناد دریافتنی شامل تمامی مطالبات شرکت از اشخاص یا شرکت های دیگر در قبال فروش کالا ، انجام خدمت و...می باشد</t>
  </si>
  <si>
    <t xml:space="preserve">حسابها واسناد پرداختنی شامل تعهدات شرکت در ازای خریدمواد اولیه.پرداخت اجاره.مالیات.حقوق و..می باشد </t>
  </si>
  <si>
    <t>درصورت رهن ساختمان، ماشین الات و ... مبلغ در این جدول اورده شود.</t>
  </si>
  <si>
    <t>هزینه های مالی وبانکی</t>
  </si>
  <si>
    <t>عنوان تسهیلات</t>
  </si>
  <si>
    <t xml:space="preserve">مبلغ </t>
  </si>
  <si>
    <t>مدت باز پرداخت</t>
  </si>
  <si>
    <t>درصد هزینه بهره</t>
  </si>
  <si>
    <t>مبلغ بهره</t>
  </si>
  <si>
    <t>مبلغ ازاصل وام</t>
  </si>
  <si>
    <t>هزینه های مالی ،مبلغ بهره یا سود وام های دریافتی را شامل می شود.</t>
  </si>
  <si>
    <t>سرمايه در گردش وسایر دارایی</t>
  </si>
  <si>
    <t>جمع كل سرمايه گذاري</t>
  </si>
  <si>
    <t>منابع تامین سرمایه</t>
  </si>
  <si>
    <t>سرمایه شرکت(آورده سهامداران)</t>
  </si>
  <si>
    <t>جاری شرکا</t>
  </si>
  <si>
    <t>تسهیلات</t>
  </si>
  <si>
    <t>برآورد هزینه های جاری</t>
  </si>
  <si>
    <t>6-1</t>
  </si>
  <si>
    <t>شــــرح</t>
  </si>
  <si>
    <t xml:space="preserve">تعداد پرسنل مورد نیاز </t>
  </si>
  <si>
    <t xml:space="preserve">متوسط حقوق ماهيانه </t>
  </si>
  <si>
    <t>برآورد مبلغ حقوق سالانه</t>
  </si>
  <si>
    <t>مدیر عامل</t>
  </si>
  <si>
    <t>کادر فروش</t>
  </si>
  <si>
    <t>کادر اداری</t>
  </si>
  <si>
    <t>خدماتی</t>
  </si>
  <si>
    <t>نگهبان</t>
  </si>
  <si>
    <t>سایر</t>
  </si>
  <si>
    <t>بیمه سهم کارفرما</t>
  </si>
  <si>
    <t>جمع هزینه حقوق</t>
  </si>
  <si>
    <t>مبنای ماهانه محاسبه حقوق باید شامل دو ماه ذخیره حقوق،معادل یک ماه عیدی،یک ماه پاداش،ویک ماه سنوات نیز باشد</t>
  </si>
  <si>
    <t>در محاسبه بیمه، عیدی و پاداش وسنوات مشمول بیمه نیستند</t>
  </si>
  <si>
    <t>6-2</t>
  </si>
  <si>
    <t xml:space="preserve">مبلغ سرمايه گذاري </t>
  </si>
  <si>
    <t>متوسط عمر مفيد (سال)</t>
  </si>
  <si>
    <t>ارزش اسقاط</t>
  </si>
  <si>
    <t xml:space="preserve">مبلغ هزينه </t>
  </si>
  <si>
    <t>اثاثه و منصوبات اداری</t>
  </si>
  <si>
    <t>وسایل نقلیه</t>
  </si>
  <si>
    <t>6-3</t>
  </si>
  <si>
    <t>نرخ هزینه تعمیر وتعویض ونگهداری</t>
  </si>
  <si>
    <t>مبلغ هزينه</t>
  </si>
  <si>
    <t xml:space="preserve">    </t>
  </si>
  <si>
    <t xml:space="preserve">بسته به نوع فعالیت شرکت ،نرخ هزینه تعمیر برای اقلام نام برده قابل تغییر است </t>
  </si>
  <si>
    <t>6-4</t>
  </si>
  <si>
    <t>مصرف ساليانه</t>
  </si>
  <si>
    <t>واحد مصرف</t>
  </si>
  <si>
    <t>واحد هزينه به ريال</t>
  </si>
  <si>
    <t>هزينه ساليانه</t>
  </si>
  <si>
    <t>هزينه آب مصرفي</t>
  </si>
  <si>
    <t>لیتر</t>
  </si>
  <si>
    <t xml:space="preserve">گاز </t>
  </si>
  <si>
    <t>مترمکعب</t>
  </si>
  <si>
    <t>هزينه برق مصرفي</t>
  </si>
  <si>
    <t>کیلووات برساعت</t>
  </si>
  <si>
    <t>بنزین/گازوئیل</t>
  </si>
  <si>
    <t>تلفن</t>
  </si>
  <si>
    <t>پالس</t>
  </si>
  <si>
    <t>اينترنت</t>
  </si>
  <si>
    <t>گیگا بایت</t>
  </si>
  <si>
    <t>6-5</t>
  </si>
  <si>
    <t>سایر هزینه های دوره</t>
  </si>
  <si>
    <t>هزینه سالانه</t>
  </si>
  <si>
    <t>6-6</t>
  </si>
  <si>
    <t>هزینه های سربار</t>
  </si>
  <si>
    <t>بیمه ساختمان/خودرو...</t>
  </si>
  <si>
    <t>جمع هزینه(به میلیون)</t>
  </si>
  <si>
    <t>بیمه مسئولیت</t>
  </si>
  <si>
    <t>نرم افزار های جانبی/آموزش/مشاوره</t>
  </si>
  <si>
    <t>بیمه تکمیلی کارکنان</t>
  </si>
  <si>
    <t>/تحقیق وتو سعه</t>
  </si>
  <si>
    <t>هزینه اجاره ساختمان/ماشین آلات..</t>
  </si>
  <si>
    <t>هزینه های راه آندازی آزمایشی/انتشار</t>
  </si>
  <si>
    <t>بازاریابی وفروش</t>
  </si>
  <si>
    <t>تهیه داده ها ویکپارچه سازی</t>
  </si>
  <si>
    <t>هزینه قبل از بهره برداری(مجوزها/تحقیقات اولیه/ثبت شرکت</t>
  </si>
  <si>
    <t>سفارشی کردن/آپدیت وارتقا</t>
  </si>
  <si>
    <t>هزینه استهلاک</t>
  </si>
  <si>
    <t>10 درصد هزینه های دوره</t>
  </si>
  <si>
    <t>هزینه تعمیرات</t>
  </si>
  <si>
    <t>هزینه انرژی</t>
  </si>
  <si>
    <t>هزینه ملزومات مصرفی</t>
  </si>
  <si>
    <t>پیش بینی نشده و متفرقه</t>
  </si>
  <si>
    <t>درصورت نوشتن هزینه پیش بینی نشده، عنوان هزینه ذکر شود.</t>
  </si>
  <si>
    <t>7-1</t>
  </si>
  <si>
    <t>هزینه کل</t>
  </si>
  <si>
    <t>هزینه ثابت</t>
  </si>
  <si>
    <t>هزینه متغیر</t>
  </si>
  <si>
    <t xml:space="preserve">درصد </t>
  </si>
  <si>
    <t>درصد</t>
  </si>
  <si>
    <t xml:space="preserve">هزينه‌ حقوق ودستمزد </t>
  </si>
  <si>
    <t>سربار</t>
  </si>
  <si>
    <t>7-2</t>
  </si>
  <si>
    <t>شرح محصول</t>
  </si>
  <si>
    <t>هزینه متغیر یک واحد</t>
  </si>
  <si>
    <t>بهای تمام یک واحد</t>
  </si>
  <si>
    <t>8</t>
  </si>
  <si>
    <t>برآورد تولید وفروش و سایر راه های کسب درآمد</t>
  </si>
  <si>
    <t>درصد کارمزد</t>
  </si>
  <si>
    <t>میانگین تعداد کاربرانی که خرید دارند</t>
  </si>
  <si>
    <t>میانگین میزان خرید هر کاربر</t>
  </si>
  <si>
    <t>هزینه متغییر هر کاربر</t>
  </si>
  <si>
    <t>حاشیه سود برای هر کاربر</t>
  </si>
  <si>
    <t>میزان درآمد سالانه</t>
  </si>
  <si>
    <t>سال اول</t>
  </si>
  <si>
    <t>سال دوم</t>
  </si>
  <si>
    <t>سال سوم</t>
  </si>
  <si>
    <t>سال چهارم</t>
  </si>
  <si>
    <t>سال پنجم</t>
  </si>
  <si>
    <t>9</t>
  </si>
  <si>
    <t>تعداد کاربران در نقطه سربه سر</t>
  </si>
  <si>
    <t>حاشیه سود یک کاربر</t>
  </si>
  <si>
    <t>10</t>
  </si>
  <si>
    <t>مبلغ فروش در نقطه سربسر سال اول</t>
  </si>
  <si>
    <t>11</t>
  </si>
  <si>
    <t>درآمد حاصل از فروش خدمات</t>
  </si>
  <si>
    <t>بهای تمام شده خدمات</t>
  </si>
  <si>
    <t>سود ناخالص</t>
  </si>
  <si>
    <t>هزینه های اداری وتوزیع وفروش(90% هزینه های دوره)</t>
  </si>
  <si>
    <t>سود قبل از بهره و مالیات</t>
  </si>
  <si>
    <t>بهره</t>
  </si>
  <si>
    <t>سود قبل از مالیات</t>
  </si>
  <si>
    <t>مالیات</t>
  </si>
  <si>
    <t>سود قابل توزیع</t>
  </si>
  <si>
    <t>12</t>
  </si>
  <si>
    <t>منابع ومصارف</t>
  </si>
  <si>
    <t>نرخ تعدیل</t>
  </si>
  <si>
    <t>منابع:</t>
  </si>
  <si>
    <t>سوم</t>
  </si>
  <si>
    <t xml:space="preserve"> چهارم</t>
  </si>
  <si>
    <t xml:space="preserve"> پنجم</t>
  </si>
  <si>
    <t>سود ويژه</t>
  </si>
  <si>
    <t>سرمایه شرکت</t>
  </si>
  <si>
    <t>پیش بینی نرخ رشد قیمت ها برای سالهای بعد</t>
  </si>
  <si>
    <t>ذخیره استهلاک</t>
  </si>
  <si>
    <t>محاسبه npvوirr</t>
  </si>
  <si>
    <t xml:space="preserve"> تسهیلات</t>
  </si>
  <si>
    <t>جمع سرمایه گذاری بصورت منفی</t>
  </si>
  <si>
    <t>جمع كل منابع</t>
  </si>
  <si>
    <t>سود خالص سال اول</t>
  </si>
  <si>
    <t>مصارف:</t>
  </si>
  <si>
    <t>سود خالص سال دوم</t>
  </si>
  <si>
    <t>سرمايه ثابت</t>
  </si>
  <si>
    <t>سود خالص سال سوم</t>
  </si>
  <si>
    <t>سرمايه در گردش</t>
  </si>
  <si>
    <t>سود خالص سال چهارم</t>
  </si>
  <si>
    <t>بازپرداخت اصل تسهيلات</t>
  </si>
  <si>
    <t>سود خالص سال پنجم</t>
  </si>
  <si>
    <t>ماليات</t>
  </si>
  <si>
    <t>NPV</t>
  </si>
  <si>
    <r>
      <t>اندوخته ها(10</t>
    </r>
    <r>
      <rPr>
        <sz val="9"/>
        <rFont val="B Nazanin"/>
        <charset val="178"/>
      </rPr>
      <t>%سودخالص در شرکت سهامی</t>
    </r>
    <r>
      <rPr>
        <sz val="12"/>
        <rFont val="B Nazanin"/>
        <charset val="178"/>
      </rPr>
      <t>)</t>
    </r>
  </si>
  <si>
    <t>IRR</t>
  </si>
  <si>
    <t>جمع مصارف</t>
  </si>
  <si>
    <t>ROI</t>
  </si>
  <si>
    <t>مازاد</t>
  </si>
  <si>
    <t xml:space="preserve"> اثاثه ومنصوبات و لوازم اداري(ارقام به میلیون ریال)</t>
  </si>
  <si>
    <t>2-1</t>
  </si>
  <si>
    <r>
      <t>جدول سرمايه گذاري طرح</t>
    </r>
    <r>
      <rPr>
        <sz val="12"/>
        <color theme="0"/>
        <rFont val="B Nazanin"/>
        <charset val="178"/>
      </rPr>
      <t>(ارقام به میلیون ریال)</t>
    </r>
  </si>
  <si>
    <r>
      <t>منابع تامین سرمایه</t>
    </r>
    <r>
      <rPr>
        <sz val="12"/>
        <color theme="0"/>
        <rFont val="B Nazanin"/>
        <charset val="178"/>
      </rPr>
      <t>(ارقام به میلیون ریال)</t>
    </r>
  </si>
  <si>
    <r>
      <t>پيش بيني عملكرد سود (زيان)</t>
    </r>
    <r>
      <rPr>
        <sz val="12"/>
        <color theme="0"/>
        <rFont val="B Nazanin"/>
        <charset val="178"/>
      </rPr>
      <t>(ارقام به میلیون ریال)</t>
    </r>
  </si>
  <si>
    <t xml:space="preserve">هزینه های سالانه </t>
  </si>
  <si>
    <t>مبلغ فروش در نقطه سربه سر</t>
  </si>
  <si>
    <r>
      <t>تجهیزات</t>
    </r>
    <r>
      <rPr>
        <sz val="12"/>
        <color theme="1"/>
        <rFont val="B Nazanin"/>
        <charset val="178"/>
      </rPr>
      <t xml:space="preserve"> (ارقام به میلیون ریال)</t>
    </r>
  </si>
  <si>
    <r>
      <t>وسائط نقلیه</t>
    </r>
    <r>
      <rPr>
        <sz val="12"/>
        <color theme="1"/>
        <rFont val="B Nazanin"/>
        <charset val="178"/>
      </rPr>
      <t>(ارقام به میلیون ریال)</t>
    </r>
  </si>
  <si>
    <r>
      <t>جدول دارایی های ثابت</t>
    </r>
    <r>
      <rPr>
        <sz val="12"/>
        <color theme="1"/>
        <rFont val="B Nazanin"/>
        <charset val="178"/>
      </rPr>
      <t>(ارقام به میلیون ریال)</t>
    </r>
  </si>
  <si>
    <r>
      <t xml:space="preserve"> سرمايه در گردش</t>
    </r>
    <r>
      <rPr>
        <sz val="12"/>
        <color theme="1"/>
        <rFont val="B Nazanin"/>
        <charset val="178"/>
      </rPr>
      <t>(ارقام به میلیون ریال)</t>
    </r>
  </si>
  <si>
    <r>
      <t>برآورد هزينه ساليانه پرسنل  (بر مبنای 17 ماه)</t>
    </r>
    <r>
      <rPr>
        <sz val="11"/>
        <rFont val="B Nazanin"/>
        <charset val="178"/>
      </rPr>
      <t>(ارقام به میلیون ریال)</t>
    </r>
  </si>
  <si>
    <r>
      <rPr>
        <b/>
        <sz val="12"/>
        <rFont val="B Nazanin"/>
        <charset val="178"/>
      </rPr>
      <t xml:space="preserve">هزينه استهلاک : </t>
    </r>
    <r>
      <rPr>
        <sz val="9"/>
        <rFont val="B Nazanin"/>
        <charset val="178"/>
      </rPr>
      <t>فرض بر این است که استهلاک به روش خط مستقیم محاسبه میشود.و تورم در نظر گرفته نمیشود</t>
    </r>
  </si>
  <si>
    <r>
      <t xml:space="preserve"> هزينه تعميرات و نگهداري</t>
    </r>
    <r>
      <rPr>
        <sz val="12"/>
        <rFont val="B Nazanin"/>
        <charset val="178"/>
      </rPr>
      <t>(ارقام به میلیون ریال)</t>
    </r>
  </si>
  <si>
    <r>
      <t xml:space="preserve"> برآورد مصرف و هزينه انرژي  ساليانه</t>
    </r>
    <r>
      <rPr>
        <sz val="12"/>
        <rFont val="B Nazanin"/>
        <charset val="178"/>
      </rPr>
      <t>(ارقام به میلیون ریال)</t>
    </r>
  </si>
  <si>
    <r>
      <t>هزینه های سالانه طرح</t>
    </r>
    <r>
      <rPr>
        <sz val="12"/>
        <rFont val="B Nazanin"/>
        <charset val="178"/>
      </rPr>
      <t>(ارقام به میلیون ریال)</t>
    </r>
  </si>
  <si>
    <r>
      <t>بهای تمام شده خدمت</t>
    </r>
    <r>
      <rPr>
        <sz val="11"/>
        <rFont val="B Nazanin"/>
        <charset val="178"/>
      </rPr>
      <t>(ارقام به میلیون ریال)</t>
    </r>
  </si>
  <si>
    <t>7</t>
  </si>
  <si>
    <r>
      <rPr>
        <sz val="26"/>
        <color theme="1"/>
        <rFont val="IranNastaliq"/>
        <family val="1"/>
      </rPr>
      <t>دانشگاه تحصیلات تکمیلی صنعتی وفناوری پیشرفته</t>
    </r>
    <r>
      <rPr>
        <sz val="26"/>
        <color theme="1"/>
        <rFont val="Calibri"/>
        <family val="2"/>
        <scheme val="minor"/>
      </rPr>
      <t xml:space="preserve">
</t>
    </r>
    <r>
      <rPr>
        <sz val="26"/>
        <color theme="1"/>
        <rFont val="IranNastaliq"/>
        <family val="1"/>
      </rPr>
      <t>پارک علم وفناوری</t>
    </r>
    <r>
      <rPr>
        <sz val="11"/>
        <color theme="1"/>
        <rFont val="Calibri"/>
        <family val="2"/>
        <scheme val="minor"/>
      </rPr>
      <t xml:space="preserve">
</t>
    </r>
  </si>
  <si>
    <t>تاریخ تدوین :</t>
  </si>
  <si>
    <t>ایمیل و وبسایت :</t>
  </si>
  <si>
    <t>آدرس وشماره تماس :</t>
  </si>
  <si>
    <t>نام ونام خانوادگی مسئول واحد :</t>
  </si>
  <si>
    <t>عنوان طرح :</t>
  </si>
  <si>
    <t>طرح کسب وکار  شرکت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</si>
</sst>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ريال&quot;\ #,##0.00_-;[Red]&quot;ريال&quot;\ #,##0.00\-"/>
    <numFmt numFmtId="165" formatCode="_-* #,##0_-;_-* #,##0\-;_-* &quot;-&quot;??_-;_-@_-"/>
    <numFmt numFmtId="166" formatCode="_-* #,##0.0_-;_-* #,##0.0\-;_-* &quot;-&quot;?_-;_-@_-"/>
    <numFmt numFmtId="167" formatCode="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B Nazanin"/>
      <charset val="178"/>
    </font>
    <font>
      <b/>
      <sz val="12"/>
      <name val="B Nazanin"/>
      <charset val="178"/>
    </font>
    <font>
      <sz val="9"/>
      <name val="B Nazanin"/>
      <charset val="178"/>
    </font>
    <font>
      <sz val="12"/>
      <color rgb="FFFF0000"/>
      <name val="B Nazanin"/>
      <charset val="178"/>
    </font>
    <font>
      <sz val="12"/>
      <color indexed="10"/>
      <name val="B Nazanin"/>
      <charset val="178"/>
    </font>
    <font>
      <sz val="10"/>
      <color rgb="FFFF0000"/>
      <name val="B Nazanin"/>
      <charset val="178"/>
    </font>
    <font>
      <b/>
      <sz val="14"/>
      <name val="B Nazanin"/>
      <charset val="178"/>
    </font>
    <font>
      <sz val="8"/>
      <name val="B Nazanin"/>
      <charset val="178"/>
    </font>
    <font>
      <sz val="12"/>
      <color theme="1"/>
      <name val="B Nazanin"/>
      <charset val="178"/>
    </font>
    <font>
      <b/>
      <sz val="11"/>
      <name val="B Nazanin"/>
      <charset val="178"/>
    </font>
    <font>
      <sz val="11"/>
      <name val="B Nazanin"/>
      <charset val="178"/>
    </font>
    <font>
      <b/>
      <sz val="12"/>
      <color theme="0"/>
      <name val="B Nazanin"/>
      <charset val="178"/>
    </font>
    <font>
      <sz val="14"/>
      <color theme="0"/>
      <name val="B Nazanin"/>
      <charset val="178"/>
    </font>
    <font>
      <sz val="12"/>
      <color theme="0"/>
      <name val="B Nazanin"/>
      <charset val="178"/>
    </font>
    <font>
      <b/>
      <sz val="11"/>
      <color theme="0"/>
      <name val="B Nazanin"/>
      <charset val="178"/>
    </font>
    <font>
      <sz val="11"/>
      <color rgb="FFFF0000"/>
      <name val="B Nazanin"/>
      <charset val="178"/>
    </font>
    <font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4"/>
      <color rgb="FF7030A0"/>
      <name val="B Nazanin"/>
      <charset val="17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B Nazanin"/>
      <charset val="178"/>
    </font>
    <font>
      <sz val="26"/>
      <color theme="1"/>
      <name val="IranNastaliq"/>
      <family val="1"/>
    </font>
    <font>
      <sz val="26"/>
      <color theme="1"/>
      <name val="Calibri"/>
      <family val="2"/>
      <scheme val="minor"/>
    </font>
    <font>
      <sz val="22"/>
      <color theme="1"/>
      <name val="IranNastaliq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2">
    <xf numFmtId="0" fontId="0" fillId="0" borderId="0" xfId="0"/>
    <xf numFmtId="0" fontId="16" fillId="2" borderId="0" xfId="0" applyFont="1" applyFill="1" applyAlignment="1" applyProtection="1">
      <alignment vertical="center" readingOrder="2"/>
      <protection locked="0"/>
    </xf>
    <xf numFmtId="0" fontId="22" fillId="0" borderId="0" xfId="0" applyFont="1" applyAlignment="1" applyProtection="1">
      <alignment vertical="center" readingOrder="2"/>
      <protection locked="0"/>
    </xf>
    <xf numFmtId="0" fontId="4" fillId="0" borderId="0" xfId="0" applyFont="1" applyProtection="1">
      <protection locked="0"/>
    </xf>
    <xf numFmtId="49" fontId="21" fillId="0" borderId="0" xfId="0" applyNumberFormat="1" applyFont="1" applyAlignment="1" applyProtection="1">
      <alignment horizontal="right" vertical="center" readingOrder="2"/>
      <protection locked="0"/>
    </xf>
    <xf numFmtId="0" fontId="12" fillId="0" borderId="0" xfId="0" applyFont="1" applyAlignment="1" applyProtection="1">
      <alignment horizontal="center" vertical="center" readingOrder="2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center" readingOrder="2"/>
      <protection locked="0"/>
    </xf>
    <xf numFmtId="49" fontId="4" fillId="0" borderId="5" xfId="0" applyNumberFormat="1" applyFont="1" applyBorder="1" applyAlignment="1" applyProtection="1">
      <alignment horizontal="center" vertical="center" readingOrder="2"/>
      <protection locked="0"/>
    </xf>
    <xf numFmtId="0" fontId="4" fillId="0" borderId="4" xfId="0" applyFont="1" applyBorder="1" applyAlignment="1" applyProtection="1">
      <alignment vertical="center" readingOrder="2"/>
      <protection locked="0"/>
    </xf>
    <xf numFmtId="0" fontId="4" fillId="0" borderId="32" xfId="0" applyFont="1" applyBorder="1" applyAlignment="1" applyProtection="1">
      <alignment vertical="center" readingOrder="2"/>
      <protection locked="0"/>
    </xf>
    <xf numFmtId="0" fontId="4" fillId="0" borderId="0" xfId="0" applyFont="1" applyAlignment="1" applyProtection="1">
      <alignment vertical="center" readingOrder="2"/>
      <protection locked="0"/>
    </xf>
    <xf numFmtId="0" fontId="4" fillId="3" borderId="35" xfId="0" applyFont="1" applyFill="1" applyBorder="1" applyAlignment="1" applyProtection="1">
      <alignment vertical="center" readingOrder="2"/>
      <protection locked="0"/>
    </xf>
    <xf numFmtId="49" fontId="7" fillId="0" borderId="0" xfId="0" applyNumberFormat="1" applyFont="1" applyAlignment="1" applyProtection="1">
      <alignment horizontal="right" vertical="center" readingOrder="2"/>
      <protection locked="0"/>
    </xf>
    <xf numFmtId="0" fontId="12" fillId="0" borderId="0" xfId="0" applyFont="1" applyAlignment="1" applyProtection="1">
      <alignment horizontal="right" vertical="center" readingOrder="2"/>
      <protection locked="0"/>
    </xf>
    <xf numFmtId="0" fontId="4" fillId="0" borderId="37" xfId="0" applyFont="1" applyBorder="1" applyAlignment="1" applyProtection="1">
      <alignment horizontal="center" vertical="center" readingOrder="2"/>
      <protection locked="0"/>
    </xf>
    <xf numFmtId="0" fontId="4" fillId="0" borderId="36" xfId="0" applyFont="1" applyBorder="1" applyAlignment="1" applyProtection="1">
      <alignment horizontal="center" vertical="center" readingOrder="2"/>
      <protection locked="0"/>
    </xf>
    <xf numFmtId="0" fontId="4" fillId="0" borderId="10" xfId="0" applyFont="1" applyBorder="1" applyAlignment="1" applyProtection="1">
      <alignment horizontal="center" vertical="center" readingOrder="2"/>
      <protection locked="0"/>
    </xf>
    <xf numFmtId="0" fontId="4" fillId="0" borderId="11" xfId="0" applyFont="1" applyBorder="1" applyAlignment="1" applyProtection="1">
      <alignment horizontal="center" vertical="center" readingOrder="2"/>
      <protection locked="0"/>
    </xf>
    <xf numFmtId="0" fontId="8" fillId="0" borderId="11" xfId="0" applyFont="1" applyBorder="1" applyAlignment="1" applyProtection="1">
      <alignment vertical="center" wrapText="1" readingOrder="2"/>
      <protection locked="0"/>
    </xf>
    <xf numFmtId="0" fontId="4" fillId="0" borderId="29" xfId="0" applyFont="1" applyBorder="1" applyAlignment="1" applyProtection="1">
      <alignment horizontal="center" vertical="center" readingOrder="2"/>
      <protection locked="0"/>
    </xf>
    <xf numFmtId="1" fontId="4" fillId="0" borderId="12" xfId="0" applyNumberFormat="1" applyFont="1" applyBorder="1" applyAlignment="1" applyProtection="1">
      <alignment horizontal="center" vertical="center" readingOrder="2"/>
      <protection locked="0"/>
    </xf>
    <xf numFmtId="0" fontId="8" fillId="0" borderId="4" xfId="0" applyFont="1" applyBorder="1" applyAlignment="1" applyProtection="1">
      <alignment vertical="center" wrapText="1" readingOrder="2"/>
      <protection locked="0"/>
    </xf>
    <xf numFmtId="0" fontId="4" fillId="0" borderId="32" xfId="0" applyFont="1" applyBorder="1" applyAlignment="1" applyProtection="1">
      <alignment horizontal="center" vertical="center" readingOrder="2"/>
      <protection locked="0"/>
    </xf>
    <xf numFmtId="0" fontId="4" fillId="0" borderId="12" xfId="0" applyFont="1" applyBorder="1" applyAlignment="1" applyProtection="1">
      <alignment horizontal="center" vertical="center" readingOrder="2"/>
      <protection locked="0"/>
    </xf>
    <xf numFmtId="3" fontId="4" fillId="0" borderId="4" xfId="0" applyNumberFormat="1" applyFont="1" applyBorder="1" applyAlignment="1" applyProtection="1">
      <alignment vertical="center" readingOrder="2"/>
      <protection locked="0"/>
    </xf>
    <xf numFmtId="0" fontId="4" fillId="0" borderId="32" xfId="0" applyFont="1" applyBorder="1" applyAlignment="1" applyProtection="1">
      <alignment horizontal="center" vertical="center" wrapText="1" readingOrder="2"/>
      <protection locked="0"/>
    </xf>
    <xf numFmtId="0" fontId="4" fillId="0" borderId="0" xfId="0" applyFont="1" applyAlignment="1" applyProtection="1">
      <alignment horizontal="center" vertical="center" wrapText="1" readingOrder="2"/>
      <protection locked="0"/>
    </xf>
    <xf numFmtId="0" fontId="4" fillId="0" borderId="4" xfId="0" applyFont="1" applyBorder="1" applyAlignment="1" applyProtection="1">
      <alignment vertical="distributed" wrapText="1" readingOrder="2"/>
      <protection locked="0"/>
    </xf>
    <xf numFmtId="0" fontId="8" fillId="0" borderId="4" xfId="0" applyFont="1" applyBorder="1" applyAlignment="1" applyProtection="1">
      <alignment vertical="center" readingOrder="2"/>
      <protection locked="0"/>
    </xf>
    <xf numFmtId="0" fontId="7" fillId="3" borderId="35" xfId="0" applyFont="1" applyFill="1" applyBorder="1" applyAlignment="1" applyProtection="1">
      <alignment vertical="center" readingOrder="2"/>
      <protection locked="0"/>
    </xf>
    <xf numFmtId="0" fontId="4" fillId="0" borderId="38" xfId="0" applyFont="1" applyBorder="1" applyAlignment="1" applyProtection="1">
      <alignment horizontal="center" vertical="center" readingOrder="2"/>
      <protection locked="0"/>
    </xf>
    <xf numFmtId="0" fontId="21" fillId="0" borderId="0" xfId="0" applyFont="1" applyAlignment="1" applyProtection="1">
      <alignment vertical="center" readingOrder="2"/>
      <protection locked="0"/>
    </xf>
    <xf numFmtId="0" fontId="21" fillId="0" borderId="0" xfId="0" applyFont="1" applyAlignment="1" applyProtection="1">
      <alignment horizontal="center" vertical="center" readingOrder="2"/>
      <protection locked="0"/>
    </xf>
    <xf numFmtId="49" fontId="4" fillId="0" borderId="10" xfId="0" applyNumberFormat="1" applyFont="1" applyBorder="1" applyAlignment="1" applyProtection="1">
      <alignment horizontal="center" vertical="center" readingOrder="2"/>
      <protection locked="0"/>
    </xf>
    <xf numFmtId="0" fontId="8" fillId="0" borderId="11" xfId="0" applyFont="1" applyBorder="1" applyAlignment="1" applyProtection="1">
      <alignment vertical="center" readingOrder="2"/>
      <protection locked="0"/>
    </xf>
    <xf numFmtId="3" fontId="4" fillId="0" borderId="11" xfId="0" applyNumberFormat="1" applyFont="1" applyBorder="1" applyAlignment="1" applyProtection="1">
      <alignment vertical="center" readingOrder="2"/>
      <protection locked="0"/>
    </xf>
    <xf numFmtId="3" fontId="4" fillId="0" borderId="29" xfId="0" applyNumberFormat="1" applyFont="1" applyBorder="1" applyAlignment="1" applyProtection="1">
      <alignment vertical="center" readingOrder="2"/>
      <protection locked="0"/>
    </xf>
    <xf numFmtId="3" fontId="4" fillId="0" borderId="32" xfId="0" applyNumberFormat="1" applyFont="1" applyBorder="1" applyAlignment="1" applyProtection="1">
      <alignment vertical="center" readingOrder="2"/>
      <protection locked="0"/>
    </xf>
    <xf numFmtId="0" fontId="4" fillId="3" borderId="17" xfId="0" applyFont="1" applyFill="1" applyBorder="1" applyAlignment="1" applyProtection="1">
      <alignment vertical="center" readingOrder="2"/>
      <protection locked="0"/>
    </xf>
    <xf numFmtId="49" fontId="21" fillId="0" borderId="0" xfId="0" applyNumberFormat="1" applyFont="1" applyAlignment="1" applyProtection="1">
      <alignment vertical="center" readingOrder="2"/>
      <protection locked="0"/>
    </xf>
    <xf numFmtId="0" fontId="12" fillId="0" borderId="0" xfId="0" applyFont="1" applyAlignment="1" applyProtection="1">
      <alignment vertical="center" readingOrder="2"/>
      <protection locked="0"/>
    </xf>
    <xf numFmtId="49" fontId="4" fillId="0" borderId="10" xfId="0" applyNumberFormat="1" applyFont="1" applyBorder="1" applyAlignment="1" applyProtection="1">
      <alignment vertical="center" readingOrder="2"/>
      <protection locked="0"/>
    </xf>
    <xf numFmtId="0" fontId="4" fillId="0" borderId="11" xfId="0" applyFont="1" applyBorder="1" applyAlignment="1" applyProtection="1">
      <alignment vertical="center" readingOrder="2"/>
      <protection locked="0"/>
    </xf>
    <xf numFmtId="49" fontId="4" fillId="0" borderId="12" xfId="0" applyNumberFormat="1" applyFont="1" applyBorder="1" applyAlignment="1" applyProtection="1">
      <alignment vertical="center" readingOrder="2"/>
      <protection locked="0"/>
    </xf>
    <xf numFmtId="0" fontId="21" fillId="0" borderId="13" xfId="0" applyFont="1" applyBorder="1" applyAlignment="1" applyProtection="1">
      <alignment readingOrder="2"/>
      <protection locked="0"/>
    </xf>
    <xf numFmtId="0" fontId="12" fillId="0" borderId="13" xfId="0" applyFont="1" applyBorder="1" applyAlignment="1" applyProtection="1">
      <alignment vertical="center" readingOrder="2"/>
      <protection locked="0"/>
    </xf>
    <xf numFmtId="3" fontId="12" fillId="0" borderId="0" xfId="0" applyNumberFormat="1" applyFont="1" applyAlignment="1" applyProtection="1">
      <alignment vertical="center" readingOrder="2"/>
      <protection locked="0"/>
    </xf>
    <xf numFmtId="0" fontId="8" fillId="0" borderId="0" xfId="0" applyFont="1" applyAlignment="1" applyProtection="1">
      <alignment horizontal="center" vertical="center" readingOrder="2"/>
      <protection locked="0"/>
    </xf>
    <xf numFmtId="3" fontId="4" fillId="0" borderId="11" xfId="0" applyNumberFormat="1" applyFont="1" applyBorder="1" applyAlignment="1" applyProtection="1">
      <alignment horizontal="center" vertical="center" readingOrder="2"/>
      <protection locked="0"/>
    </xf>
    <xf numFmtId="3" fontId="4" fillId="0" borderId="0" xfId="0" applyNumberFormat="1" applyFont="1" applyAlignment="1" applyProtection="1">
      <alignment vertical="center" readingOrder="2"/>
      <protection locked="0"/>
    </xf>
    <xf numFmtId="3" fontId="7" fillId="0" borderId="32" xfId="0" applyNumberFormat="1" applyFont="1" applyBorder="1" applyAlignment="1" applyProtection="1">
      <alignment vertical="center" readingOrder="2"/>
      <protection locked="0"/>
    </xf>
    <xf numFmtId="0" fontId="0" fillId="3" borderId="35" xfId="0" applyFill="1" applyBorder="1" applyProtection="1">
      <protection locked="0"/>
    </xf>
    <xf numFmtId="165" fontId="4" fillId="0" borderId="0" xfId="0" applyNumberFormat="1" applyFont="1" applyAlignment="1" applyProtection="1">
      <alignment horizontal="center" vertical="center" readingOrder="2"/>
      <protection locked="0"/>
    </xf>
    <xf numFmtId="0" fontId="15" fillId="2" borderId="0" xfId="0" applyFont="1" applyFill="1" applyAlignment="1" applyProtection="1">
      <alignment vertical="center" readingOrder="2"/>
      <protection locked="0"/>
    </xf>
    <xf numFmtId="0" fontId="7" fillId="0" borderId="0" xfId="0" applyFont="1" applyProtection="1">
      <protection locked="0"/>
    </xf>
    <xf numFmtId="49" fontId="7" fillId="0" borderId="0" xfId="0" applyNumberFormat="1" applyFont="1" applyAlignment="1" applyProtection="1">
      <alignment vertical="center" readingOrder="2"/>
      <protection locked="0"/>
    </xf>
    <xf numFmtId="0" fontId="11" fillId="0" borderId="0" xfId="0" applyFont="1" applyAlignment="1" applyProtection="1">
      <alignment horizontal="center" vertical="center" readingOrder="2"/>
      <protection locked="0"/>
    </xf>
    <xf numFmtId="0" fontId="5" fillId="0" borderId="0" xfId="0" applyFont="1" applyAlignment="1" applyProtection="1">
      <alignment horizontal="center" vertical="center" readingOrder="2"/>
      <protection locked="0"/>
    </xf>
    <xf numFmtId="1" fontId="4" fillId="0" borderId="4" xfId="0" applyNumberFormat="1" applyFont="1" applyBorder="1" applyAlignment="1" applyProtection="1">
      <alignment vertical="center" readingOrder="2"/>
      <protection locked="0"/>
    </xf>
    <xf numFmtId="3" fontId="4" fillId="0" borderId="32" xfId="0" applyNumberFormat="1" applyFont="1" applyBorder="1" applyAlignment="1" applyProtection="1">
      <alignment horizontal="center" vertical="center" readingOrder="2"/>
      <protection locked="0"/>
    </xf>
    <xf numFmtId="0" fontId="4" fillId="3" borderId="4" xfId="0" applyFont="1" applyFill="1" applyBorder="1" applyAlignment="1" applyProtection="1">
      <alignment vertical="center" readingOrder="2"/>
      <protection locked="0"/>
    </xf>
    <xf numFmtId="1" fontId="4" fillId="0" borderId="32" xfId="0" applyNumberFormat="1" applyFont="1" applyBorder="1" applyAlignment="1" applyProtection="1">
      <alignment vertical="center" readingOrder="2"/>
      <protection locked="0"/>
    </xf>
    <xf numFmtId="49" fontId="19" fillId="0" borderId="0" xfId="0" applyNumberFormat="1" applyFont="1" applyAlignment="1" applyProtection="1">
      <alignment horizontal="right" vertical="center" readingOrder="2"/>
      <protection locked="0"/>
    </xf>
    <xf numFmtId="0" fontId="14" fillId="0" borderId="0" xfId="0" applyFont="1" applyAlignment="1" applyProtection="1">
      <alignment horizontal="right" vertical="center" readingOrder="2"/>
      <protection locked="0"/>
    </xf>
    <xf numFmtId="0" fontId="14" fillId="0" borderId="0" xfId="0" applyFont="1" applyProtection="1">
      <protection locked="0"/>
    </xf>
    <xf numFmtId="49" fontId="15" fillId="2" borderId="0" xfId="0" applyNumberFormat="1" applyFont="1" applyFill="1" applyAlignment="1" applyProtection="1">
      <alignment vertical="center" readingOrder="2"/>
      <protection locked="0"/>
    </xf>
    <xf numFmtId="0" fontId="0" fillId="0" borderId="29" xfId="0" applyBorder="1" applyAlignment="1" applyProtection="1">
      <alignment horizontal="center" vertical="center" readingOrder="2"/>
      <protection locked="0"/>
    </xf>
    <xf numFmtId="3" fontId="4" fillId="0" borderId="4" xfId="0" applyNumberFormat="1" applyFont="1" applyBorder="1" applyAlignment="1" applyProtection="1">
      <alignment horizontal="center" vertical="center" readingOrder="2"/>
      <protection locked="0"/>
    </xf>
    <xf numFmtId="3" fontId="4" fillId="3" borderId="35" xfId="0" applyNumberFormat="1" applyFont="1" applyFill="1" applyBorder="1" applyAlignment="1" applyProtection="1">
      <alignment vertical="center" readingOrder="2"/>
      <protection locked="0"/>
    </xf>
    <xf numFmtId="3" fontId="4" fillId="3" borderId="35" xfId="0" applyNumberFormat="1" applyFont="1" applyFill="1" applyBorder="1" applyAlignment="1" applyProtection="1">
      <alignment horizontal="center" vertical="center" readingOrder="2"/>
      <protection locked="0"/>
    </xf>
    <xf numFmtId="49" fontId="7" fillId="0" borderId="0" xfId="0" applyNumberFormat="1" applyFont="1" applyAlignment="1" applyProtection="1">
      <alignment horizontal="center" vertical="center" readingOrder="2"/>
      <protection locked="0"/>
    </xf>
    <xf numFmtId="0" fontId="15" fillId="2" borderId="0" xfId="0" applyFont="1" applyFill="1" applyAlignment="1" applyProtection="1">
      <alignment horizontal="center" vertical="center" readingOrder="2"/>
      <protection locked="0"/>
    </xf>
    <xf numFmtId="0" fontId="15" fillId="2" borderId="0" xfId="0" applyFont="1" applyFill="1" applyAlignment="1" applyProtection="1">
      <alignment horizontal="right" vertical="center" readingOrder="2"/>
      <protection locked="0"/>
    </xf>
    <xf numFmtId="0" fontId="17" fillId="2" borderId="7" xfId="0" applyFont="1" applyFill="1" applyBorder="1" applyAlignment="1" applyProtection="1">
      <alignment horizontal="right" vertical="center" readingOrder="2"/>
      <protection locked="0"/>
    </xf>
    <xf numFmtId="0" fontId="4" fillId="2" borderId="0" xfId="0" applyFont="1" applyFill="1" applyAlignment="1" applyProtection="1">
      <alignment horizontal="right" vertical="center" readingOrder="2"/>
      <protection locked="0"/>
    </xf>
    <xf numFmtId="0" fontId="17" fillId="0" borderId="0" xfId="0" applyFont="1" applyAlignment="1" applyProtection="1">
      <alignment horizontal="center" vertical="center" readingOrder="2"/>
      <protection locked="0"/>
    </xf>
    <xf numFmtId="0" fontId="17" fillId="2" borderId="0" xfId="0" applyFont="1" applyFill="1" applyAlignment="1" applyProtection="1">
      <alignment horizontal="center" vertical="center" readingOrder="2"/>
      <protection locked="0"/>
    </xf>
    <xf numFmtId="0" fontId="4" fillId="0" borderId="0" xfId="0" applyFont="1" applyAlignment="1" applyProtection="1">
      <alignment horizontal="center"/>
      <protection locked="0"/>
    </xf>
    <xf numFmtId="0" fontId="20" fillId="0" borderId="29" xfId="0" applyFont="1" applyBorder="1" applyProtection="1">
      <protection locked="0"/>
    </xf>
    <xf numFmtId="0" fontId="20" fillId="0" borderId="32" xfId="0" applyFont="1" applyBorder="1" applyProtection="1">
      <protection locked="0"/>
    </xf>
    <xf numFmtId="0" fontId="5" fillId="0" borderId="0" xfId="0" applyFont="1" applyAlignment="1" applyProtection="1">
      <alignment horizontal="right" vertical="center" readingOrder="2"/>
      <protection locked="0"/>
    </xf>
    <xf numFmtId="0" fontId="15" fillId="0" borderId="0" xfId="0" applyFont="1" applyAlignment="1" applyProtection="1">
      <alignment horizontal="right" vertical="center" readingOrder="2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vertical="center" readingOrder="2"/>
      <protection locked="0"/>
    </xf>
    <xf numFmtId="0" fontId="4" fillId="3" borderId="4" xfId="0" applyFont="1" applyFill="1" applyBorder="1" applyAlignment="1" applyProtection="1">
      <alignment horizontal="center" vertical="center" readingOrder="2"/>
      <protection locked="0"/>
    </xf>
    <xf numFmtId="0" fontId="4" fillId="0" borderId="4" xfId="0" applyFont="1" applyBorder="1" applyAlignment="1" applyProtection="1">
      <alignment horizontal="center" vertical="center" readingOrder="2"/>
      <protection locked="0"/>
    </xf>
    <xf numFmtId="0" fontId="4" fillId="0" borderId="34" xfId="0" applyFont="1" applyBorder="1" applyAlignment="1" applyProtection="1">
      <alignment horizontal="center" vertical="center" readingOrder="2"/>
      <protection locked="0"/>
    </xf>
    <xf numFmtId="0" fontId="7" fillId="0" borderId="0" xfId="0" applyFont="1" applyAlignment="1" applyProtection="1">
      <alignment vertical="center" readingOrder="2"/>
      <protection locked="0"/>
    </xf>
    <xf numFmtId="49" fontId="4" fillId="0" borderId="21" xfId="0" applyNumberFormat="1" applyFont="1" applyBorder="1" applyAlignment="1" applyProtection="1">
      <alignment vertical="center" readingOrder="2"/>
      <protection locked="0"/>
    </xf>
    <xf numFmtId="0" fontId="4" fillId="0" borderId="11" xfId="0" applyFont="1" applyBorder="1" applyAlignment="1" applyProtection="1">
      <alignment vertical="center" wrapText="1" readingOrder="2"/>
      <protection locked="0"/>
    </xf>
    <xf numFmtId="0" fontId="4" fillId="0" borderId="11" xfId="0" applyFont="1" applyBorder="1" applyAlignment="1" applyProtection="1">
      <alignment horizontal="center" vertical="center" wrapText="1" readingOrder="2"/>
      <protection locked="0"/>
    </xf>
    <xf numFmtId="49" fontId="4" fillId="0" borderId="12" xfId="0" applyNumberFormat="1" applyFont="1" applyBorder="1" applyAlignment="1" applyProtection="1">
      <alignment horizontal="center" vertical="center" readingOrder="2"/>
      <protection locked="0"/>
    </xf>
    <xf numFmtId="0" fontId="4" fillId="0" borderId="4" xfId="0" applyFont="1" applyBorder="1" applyAlignment="1" applyProtection="1">
      <alignment vertical="center" wrapText="1" readingOrder="2"/>
      <protection locked="0"/>
    </xf>
    <xf numFmtId="0" fontId="4" fillId="0" borderId="4" xfId="0" applyFont="1" applyBorder="1" applyAlignment="1" applyProtection="1">
      <alignment horizontal="center" vertical="center" wrapText="1" readingOrder="2"/>
      <protection locked="0"/>
    </xf>
    <xf numFmtId="3" fontId="4" fillId="3" borderId="25" xfId="0" applyNumberFormat="1" applyFont="1" applyFill="1" applyBorder="1" applyAlignment="1" applyProtection="1">
      <alignment vertical="center" readingOrder="2"/>
      <protection locked="0"/>
    </xf>
    <xf numFmtId="0" fontId="4" fillId="3" borderId="25" xfId="0" applyFont="1" applyFill="1" applyBorder="1" applyAlignment="1" applyProtection="1">
      <alignment vertical="center" readingOrder="2"/>
      <protection locked="0"/>
    </xf>
    <xf numFmtId="0" fontId="4" fillId="3" borderId="25" xfId="0" applyFont="1" applyFill="1" applyBorder="1" applyAlignment="1" applyProtection="1">
      <alignment horizontal="center" vertical="center" readingOrder="2"/>
      <protection locked="0"/>
    </xf>
    <xf numFmtId="3" fontId="4" fillId="0" borderId="0" xfId="0" applyNumberFormat="1" applyFont="1" applyAlignment="1" applyProtection="1">
      <alignment horizontal="center" vertical="center" readingOrder="2"/>
      <protection locked="0"/>
    </xf>
    <xf numFmtId="0" fontId="7" fillId="0" borderId="0" xfId="0" applyFont="1" applyAlignment="1" applyProtection="1">
      <alignment horizontal="center" vertical="center" readingOrder="2"/>
      <protection locked="0"/>
    </xf>
    <xf numFmtId="49" fontId="4" fillId="0" borderId="0" xfId="0" applyNumberFormat="1" applyFont="1" applyAlignment="1" applyProtection="1">
      <alignment horizontal="center" vertical="center" readingOrder="2"/>
      <protection locked="0"/>
    </xf>
    <xf numFmtId="2" fontId="4" fillId="0" borderId="11" xfId="0" applyNumberFormat="1" applyFont="1" applyBorder="1" applyAlignment="1" applyProtection="1">
      <alignment horizontal="center" vertical="center" readingOrder="2"/>
      <protection locked="0"/>
    </xf>
    <xf numFmtId="2" fontId="4" fillId="0" borderId="4" xfId="0" applyNumberFormat="1" applyFont="1" applyBorder="1" applyAlignment="1" applyProtection="1">
      <alignment horizontal="center" vertical="center" readingOrder="2"/>
      <protection locked="0"/>
    </xf>
    <xf numFmtId="167" fontId="4" fillId="0" borderId="4" xfId="0" applyNumberFormat="1" applyFont="1" applyBorder="1" applyAlignment="1" applyProtection="1">
      <alignment horizontal="center" vertical="center" readingOrder="2"/>
      <protection locked="0"/>
    </xf>
    <xf numFmtId="3" fontId="12" fillId="0" borderId="4" xfId="0" applyNumberFormat="1" applyFont="1" applyBorder="1" applyAlignment="1" applyProtection="1">
      <alignment vertical="center" readingOrder="2"/>
      <protection locked="0"/>
    </xf>
    <xf numFmtId="2" fontId="12" fillId="0" borderId="4" xfId="0" applyNumberFormat="1" applyFont="1" applyBorder="1" applyAlignment="1" applyProtection="1">
      <alignment horizontal="center" vertical="center" readingOrder="2"/>
      <protection locked="0"/>
    </xf>
    <xf numFmtId="3" fontId="4" fillId="3" borderId="25" xfId="0" applyNumberFormat="1" applyFont="1" applyFill="1" applyBorder="1" applyAlignment="1" applyProtection="1">
      <alignment horizontal="center" vertical="center" readingOrder="2"/>
      <protection locked="0"/>
    </xf>
    <xf numFmtId="49" fontId="4" fillId="0" borderId="0" xfId="0" applyNumberFormat="1" applyFont="1" applyAlignment="1" applyProtection="1">
      <alignment vertical="center" readingOrder="2"/>
      <protection locked="0"/>
    </xf>
    <xf numFmtId="0" fontId="10" fillId="0" borderId="0" xfId="0" applyFont="1" applyProtection="1">
      <protection locked="0"/>
    </xf>
    <xf numFmtId="0" fontId="4" fillId="0" borderId="10" xfId="0" applyFont="1" applyBorder="1" applyProtection="1">
      <protection locked="0"/>
    </xf>
    <xf numFmtId="3" fontId="4" fillId="0" borderId="0" xfId="0" applyNumberFormat="1" applyFont="1" applyAlignment="1" applyProtection="1">
      <alignment vertical="center" wrapText="1" readingOrder="2"/>
      <protection locked="0"/>
    </xf>
    <xf numFmtId="0" fontId="9" fillId="0" borderId="0" xfId="0" applyFont="1" applyAlignment="1" applyProtection="1">
      <alignment horizontal="center" vertical="center" readingOrder="2"/>
      <protection locked="0"/>
    </xf>
    <xf numFmtId="0" fontId="18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49" fontId="5" fillId="0" borderId="0" xfId="0" applyNumberFormat="1" applyFont="1" applyAlignment="1" applyProtection="1">
      <alignment vertical="center" readingOrder="2"/>
      <protection locked="0"/>
    </xf>
    <xf numFmtId="0" fontId="5" fillId="0" borderId="0" xfId="0" applyFont="1" applyAlignment="1" applyProtection="1">
      <alignment vertical="center" readingOrder="2"/>
      <protection locked="0"/>
    </xf>
    <xf numFmtId="0" fontId="14" fillId="0" borderId="0" xfId="0" applyFont="1" applyAlignment="1" applyProtection="1">
      <alignment horizontal="center" vertical="center" readingOrder="2"/>
      <protection locked="0"/>
    </xf>
    <xf numFmtId="0" fontId="4" fillId="0" borderId="35" xfId="0" applyFont="1" applyBorder="1" applyAlignment="1" applyProtection="1">
      <alignment horizontal="center" vertical="center" readingOrder="2"/>
      <protection locked="0"/>
    </xf>
    <xf numFmtId="9" fontId="4" fillId="0" borderId="11" xfId="0" applyNumberFormat="1" applyFont="1" applyBorder="1" applyAlignment="1" applyProtection="1">
      <alignment vertical="center" readingOrder="2"/>
      <protection locked="0"/>
    </xf>
    <xf numFmtId="9" fontId="4" fillId="0" borderId="11" xfId="0" applyNumberFormat="1" applyFont="1" applyBorder="1" applyAlignment="1" applyProtection="1">
      <alignment horizontal="center" vertical="center" readingOrder="2"/>
      <protection locked="0"/>
    </xf>
    <xf numFmtId="9" fontId="4" fillId="0" borderId="4" xfId="0" applyNumberFormat="1" applyFont="1" applyBorder="1" applyAlignment="1" applyProtection="1">
      <alignment vertical="center" readingOrder="2"/>
      <protection locked="0"/>
    </xf>
    <xf numFmtId="9" fontId="4" fillId="0" borderId="4" xfId="0" applyNumberFormat="1" applyFont="1" applyBorder="1" applyAlignment="1" applyProtection="1">
      <alignment horizontal="center" vertical="center" readingOrder="2"/>
      <protection locked="0"/>
    </xf>
    <xf numFmtId="0" fontId="23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0" fillId="0" borderId="41" xfId="0" applyBorder="1" applyProtection="1">
      <protection locked="0"/>
    </xf>
    <xf numFmtId="0" fontId="3" fillId="0" borderId="0" xfId="0" applyFont="1" applyProtection="1">
      <protection locked="0"/>
    </xf>
    <xf numFmtId="10" fontId="4" fillId="0" borderId="4" xfId="0" applyNumberFormat="1" applyFont="1" applyBorder="1" applyAlignment="1" applyProtection="1">
      <alignment horizontal="center" vertical="center" readingOrder="2"/>
      <protection locked="0"/>
    </xf>
    <xf numFmtId="1" fontId="4" fillId="0" borderId="4" xfId="0" applyNumberFormat="1" applyFont="1" applyBorder="1" applyAlignment="1" applyProtection="1">
      <alignment horizontal="center" vertical="center" readingOrder="2"/>
      <protection locked="0"/>
    </xf>
    <xf numFmtId="10" fontId="4" fillId="0" borderId="35" xfId="0" applyNumberFormat="1" applyFont="1" applyBorder="1" applyAlignment="1" applyProtection="1">
      <alignment horizontal="center" vertical="center" readingOrder="2"/>
      <protection locked="0"/>
    </xf>
    <xf numFmtId="1" fontId="4" fillId="0" borderId="35" xfId="0" applyNumberFormat="1" applyFont="1" applyBorder="1" applyAlignment="1" applyProtection="1">
      <alignment horizontal="center" vertical="center" readingOrder="2"/>
      <protection locked="0"/>
    </xf>
    <xf numFmtId="0" fontId="4" fillId="0" borderId="7" xfId="0" applyFont="1" applyBorder="1" applyAlignment="1" applyProtection="1">
      <alignment horizontal="center" vertical="center" readingOrder="2"/>
      <protection locked="0"/>
    </xf>
    <xf numFmtId="3" fontId="15" fillId="2" borderId="0" xfId="0" applyNumberFormat="1" applyFont="1" applyFill="1" applyAlignment="1" applyProtection="1">
      <alignment vertical="center" readingOrder="2"/>
      <protection locked="0"/>
    </xf>
    <xf numFmtId="3" fontId="5" fillId="0" borderId="0" xfId="0" applyNumberFormat="1" applyFont="1" applyAlignment="1" applyProtection="1">
      <alignment vertical="center" readingOrder="2"/>
      <protection locked="0"/>
    </xf>
    <xf numFmtId="0" fontId="4" fillId="0" borderId="13" xfId="0" applyFont="1" applyBorder="1" applyAlignment="1" applyProtection="1">
      <alignment horizontal="center" vertical="center" readingOrder="2"/>
      <protection locked="0"/>
    </xf>
    <xf numFmtId="0" fontId="0" fillId="0" borderId="13" xfId="0" applyBorder="1" applyProtection="1">
      <protection locked="0"/>
    </xf>
    <xf numFmtId="0" fontId="0" fillId="0" borderId="37" xfId="0" applyBorder="1" applyProtection="1">
      <protection locked="0"/>
    </xf>
    <xf numFmtId="0" fontId="4" fillId="0" borderId="34" xfId="0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center" vertical="distributed" wrapText="1" readingOrder="2"/>
      <protection locked="0"/>
    </xf>
    <xf numFmtId="0" fontId="0" fillId="0" borderId="0" xfId="0" applyAlignment="1" applyProtection="1">
      <alignment horizontal="center" vertical="top" wrapText="1"/>
      <protection locked="0"/>
    </xf>
    <xf numFmtId="49" fontId="15" fillId="2" borderId="0" xfId="0" applyNumberFormat="1" applyFont="1" applyFill="1" applyAlignment="1">
      <alignment horizontal="center" vertical="center" readingOrder="2"/>
    </xf>
    <xf numFmtId="49" fontId="21" fillId="0" borderId="0" xfId="0" applyNumberFormat="1" applyFont="1" applyAlignment="1">
      <alignment horizontal="center" vertical="center" readingOrder="2"/>
    </xf>
    <xf numFmtId="0" fontId="16" fillId="2" borderId="0" xfId="0" applyFont="1" applyFill="1" applyAlignment="1">
      <alignment vertical="center" readingOrder="2"/>
    </xf>
    <xf numFmtId="49" fontId="21" fillId="0" borderId="0" xfId="0" applyNumberFormat="1" applyFont="1" applyAlignment="1">
      <alignment horizontal="right" vertical="center" readingOrder="2"/>
    </xf>
    <xf numFmtId="49" fontId="4" fillId="0" borderId="1" xfId="0" applyNumberFormat="1" applyFont="1" applyBorder="1" applyAlignment="1">
      <alignment vertical="center" readingOrder="2"/>
    </xf>
    <xf numFmtId="0" fontId="4" fillId="0" borderId="3" xfId="0" applyFont="1" applyBorder="1" applyAlignment="1">
      <alignment horizontal="center" vertical="center" readingOrder="2"/>
    </xf>
    <xf numFmtId="0" fontId="4" fillId="0" borderId="31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vertical="center" readingOrder="2"/>
    </xf>
    <xf numFmtId="0" fontId="4" fillId="0" borderId="4" xfId="0" applyFont="1" applyBorder="1" applyAlignment="1">
      <alignment vertical="center" readingOrder="2"/>
    </xf>
    <xf numFmtId="0" fontId="6" fillId="0" borderId="4" xfId="0" applyFont="1" applyBorder="1" applyAlignment="1">
      <alignment vertical="center" readingOrder="2"/>
    </xf>
    <xf numFmtId="49" fontId="4" fillId="3" borderId="34" xfId="0" applyNumberFormat="1" applyFont="1" applyFill="1" applyBorder="1" applyAlignment="1">
      <alignment vertical="center" readingOrder="2"/>
    </xf>
    <xf numFmtId="0" fontId="4" fillId="0" borderId="35" xfId="0" applyFont="1" applyBorder="1" applyAlignment="1">
      <alignment vertical="center" wrapText="1" readingOrder="2"/>
    </xf>
    <xf numFmtId="0" fontId="4" fillId="0" borderId="42" xfId="0" applyFont="1" applyBorder="1" applyAlignment="1">
      <alignment horizontal="center" vertical="center" wrapText="1" readingOrder="2"/>
    </xf>
    <xf numFmtId="0" fontId="4" fillId="0" borderId="36" xfId="0" applyFont="1" applyBorder="1" applyAlignment="1">
      <alignment horizontal="center" vertical="center" readingOrder="2"/>
    </xf>
    <xf numFmtId="49" fontId="4" fillId="0" borderId="10" xfId="0" applyNumberFormat="1" applyFont="1" applyBorder="1" applyAlignment="1">
      <alignment horizontal="center" vertical="center" readingOrder="2"/>
    </xf>
    <xf numFmtId="49" fontId="4" fillId="3" borderId="16" xfId="0" applyNumberFormat="1" applyFont="1" applyFill="1" applyBorder="1" applyAlignment="1">
      <alignment vertical="center" readingOrder="2"/>
    </xf>
    <xf numFmtId="49" fontId="21" fillId="0" borderId="0" xfId="0" applyNumberFormat="1" applyFont="1" applyAlignment="1">
      <alignment vertical="center" readingOrder="2"/>
    </xf>
    <xf numFmtId="49" fontId="4" fillId="0" borderId="12" xfId="0" applyNumberFormat="1" applyFont="1" applyBorder="1" applyAlignment="1">
      <alignment vertical="center" readingOrder="2"/>
    </xf>
    <xf numFmtId="49" fontId="21" fillId="0" borderId="0" xfId="0" applyNumberFormat="1" applyFont="1" applyAlignment="1">
      <alignment horizontal="center" readingOrder="2"/>
    </xf>
    <xf numFmtId="49" fontId="21" fillId="0" borderId="13" xfId="0" applyNumberFormat="1" applyFont="1" applyBorder="1" applyAlignment="1">
      <alignment readingOrder="2"/>
    </xf>
    <xf numFmtId="0" fontId="5" fillId="0" borderId="47" xfId="0" applyFont="1" applyBorder="1" applyAlignment="1">
      <alignment horizontal="center" vertical="center" readingOrder="2"/>
    </xf>
    <xf numFmtId="0" fontId="5" fillId="0" borderId="48" xfId="0" applyFont="1" applyBorder="1" applyAlignment="1">
      <alignment horizontal="center" vertical="center" readingOrder="2"/>
    </xf>
    <xf numFmtId="0" fontId="5" fillId="0" borderId="28" xfId="0" applyFont="1" applyBorder="1" applyAlignment="1">
      <alignment horizontal="center" vertical="center" readingOrder="2"/>
    </xf>
    <xf numFmtId="0" fontId="5" fillId="0" borderId="48" xfId="0" applyFont="1" applyBorder="1" applyAlignment="1">
      <alignment vertical="center" readingOrder="2"/>
    </xf>
    <xf numFmtId="0" fontId="4" fillId="0" borderId="11" xfId="0" applyFont="1" applyBorder="1" applyAlignment="1">
      <alignment vertical="center" readingOrder="2"/>
    </xf>
    <xf numFmtId="49" fontId="4" fillId="0" borderId="4" xfId="0" applyNumberFormat="1" applyFont="1" applyBorder="1" applyAlignment="1">
      <alignment horizontal="right" vertical="center" readingOrder="2"/>
    </xf>
    <xf numFmtId="49" fontId="4" fillId="0" borderId="4" xfId="0" applyNumberFormat="1" applyFont="1" applyBorder="1" applyAlignment="1">
      <alignment vertical="center" readingOrder="2"/>
    </xf>
    <xf numFmtId="0" fontId="4" fillId="3" borderId="34" xfId="0" applyFont="1" applyFill="1" applyBorder="1" applyAlignment="1">
      <alignment vertical="center" readingOrder="2"/>
    </xf>
    <xf numFmtId="0" fontId="15" fillId="2" borderId="0" xfId="0" applyFont="1" applyFill="1" applyAlignment="1">
      <alignment vertical="center" readingOrder="2"/>
    </xf>
    <xf numFmtId="49" fontId="7" fillId="0" borderId="0" xfId="0" applyNumberFormat="1" applyFont="1" applyAlignment="1">
      <alignment vertical="center" readingOrder="2"/>
    </xf>
    <xf numFmtId="0" fontId="4" fillId="0" borderId="44" xfId="0" applyFont="1" applyBorder="1" applyAlignment="1">
      <alignment vertical="center" readingOrder="2"/>
    </xf>
    <xf numFmtId="49" fontId="19" fillId="0" borderId="0" xfId="0" applyNumberFormat="1" applyFont="1" applyAlignment="1">
      <alignment horizontal="right" vertical="center" readingOrder="2"/>
    </xf>
    <xf numFmtId="0" fontId="4" fillId="0" borderId="48" xfId="0" applyFont="1" applyBorder="1" applyAlignment="1">
      <alignment horizontal="center" vertical="center" readingOrder="2"/>
    </xf>
    <xf numFmtId="3" fontId="4" fillId="0" borderId="48" xfId="0" applyNumberFormat="1" applyFont="1" applyBorder="1" applyAlignment="1">
      <alignment vertical="center" readingOrder="2"/>
    </xf>
    <xf numFmtId="3" fontId="4" fillId="0" borderId="48" xfId="0" applyNumberFormat="1" applyFont="1" applyBorder="1" applyAlignment="1">
      <alignment horizontal="center" vertical="center" readingOrder="2"/>
    </xf>
    <xf numFmtId="0" fontId="12" fillId="0" borderId="28" xfId="0" applyFont="1" applyBorder="1" applyAlignment="1">
      <alignment horizontal="center" vertical="center" readingOrder="2"/>
    </xf>
    <xf numFmtId="49" fontId="15" fillId="2" borderId="0" xfId="0" applyNumberFormat="1" applyFont="1" applyFill="1" applyAlignment="1">
      <alignment vertical="center" readingOrder="2"/>
    </xf>
    <xf numFmtId="0" fontId="0" fillId="0" borderId="47" xfId="0" applyBorder="1"/>
    <xf numFmtId="49" fontId="4" fillId="0" borderId="10" xfId="0" applyNumberFormat="1" applyFont="1" applyBorder="1" applyAlignment="1">
      <alignment vertical="center" readingOrder="2"/>
    </xf>
    <xf numFmtId="0" fontId="15" fillId="2" borderId="0" xfId="0" applyFont="1" applyFill="1" applyAlignment="1">
      <alignment horizontal="right" vertical="center" readingOrder="2"/>
    </xf>
    <xf numFmtId="0" fontId="4" fillId="0" borderId="49" xfId="0" applyFont="1" applyBorder="1" applyAlignment="1">
      <alignment vertical="center" readingOrder="2"/>
    </xf>
    <xf numFmtId="0" fontId="4" fillId="0" borderId="10" xfId="0" applyFont="1" applyBorder="1" applyAlignment="1">
      <alignment vertical="center" readingOrder="2"/>
    </xf>
    <xf numFmtId="0" fontId="4" fillId="0" borderId="12" xfId="0" applyFont="1" applyBorder="1" applyAlignment="1">
      <alignment vertical="center" readingOrder="2"/>
    </xf>
    <xf numFmtId="0" fontId="15" fillId="2" borderId="19" xfId="0" applyFont="1" applyFill="1" applyBorder="1" applyAlignment="1">
      <alignment vertical="center" readingOrder="2"/>
    </xf>
    <xf numFmtId="0" fontId="4" fillId="0" borderId="28" xfId="0" applyFont="1" applyBorder="1" applyAlignment="1">
      <alignment horizontal="center" vertical="center" readingOrder="2"/>
    </xf>
    <xf numFmtId="0" fontId="5" fillId="0" borderId="47" xfId="0" applyFont="1" applyBorder="1"/>
    <xf numFmtId="0" fontId="20" fillId="0" borderId="10" xfId="0" applyFont="1" applyBorder="1"/>
    <xf numFmtId="0" fontId="20" fillId="0" borderId="12" xfId="0" applyFont="1" applyBorder="1"/>
    <xf numFmtId="0" fontId="20" fillId="3" borderId="34" xfId="0" applyFont="1" applyFill="1" applyBorder="1"/>
    <xf numFmtId="49" fontId="5" fillId="0" borderId="0" xfId="0" applyNumberFormat="1" applyFont="1" applyAlignment="1">
      <alignment horizontal="center" vertical="center" readingOrder="2"/>
    </xf>
    <xf numFmtId="49" fontId="4" fillId="0" borderId="47" xfId="0" applyNumberFormat="1" applyFont="1" applyBorder="1" applyAlignment="1">
      <alignment vertical="center" readingOrder="2"/>
    </xf>
    <xf numFmtId="0" fontId="4" fillId="0" borderId="48" xfId="0" applyFont="1" applyBorder="1" applyAlignment="1">
      <alignment horizontal="center" vertical="center" wrapText="1" readingOrder="2"/>
    </xf>
    <xf numFmtId="0" fontId="14" fillId="0" borderId="48" xfId="0" applyFont="1" applyBorder="1" applyAlignment="1">
      <alignment horizontal="center" vertical="center" wrapText="1" readingOrder="2"/>
    </xf>
    <xf numFmtId="0" fontId="4" fillId="0" borderId="28" xfId="0" applyFont="1" applyBorder="1" applyAlignment="1">
      <alignment horizontal="center" vertical="center" wrapText="1" readingOrder="2"/>
    </xf>
    <xf numFmtId="0" fontId="4" fillId="0" borderId="11" xfId="0" applyFont="1" applyBorder="1" applyAlignment="1">
      <alignment horizontal="right" vertical="center" readingOrder="2"/>
    </xf>
    <xf numFmtId="0" fontId="4" fillId="0" borderId="4" xfId="0" applyFont="1" applyBorder="1" applyAlignment="1">
      <alignment horizontal="right" vertical="center" readingOrder="2"/>
    </xf>
    <xf numFmtId="0" fontId="4" fillId="3" borderId="4" xfId="0" applyFont="1" applyFill="1" applyBorder="1" applyAlignment="1">
      <alignment vertical="center" readingOrder="2"/>
    </xf>
    <xf numFmtId="0" fontId="7" fillId="0" borderId="0" xfId="0" applyFont="1" applyAlignment="1">
      <alignment vertical="center" readingOrder="2"/>
    </xf>
    <xf numFmtId="49" fontId="4" fillId="0" borderId="21" xfId="0" applyNumberFormat="1" applyFont="1" applyBorder="1" applyAlignment="1">
      <alignment vertical="center" readingOrder="2"/>
    </xf>
    <xf numFmtId="0" fontId="4" fillId="0" borderId="27" xfId="0" applyFont="1" applyBorder="1" applyAlignment="1">
      <alignment vertical="center" wrapText="1" readingOrder="2"/>
    </xf>
    <xf numFmtId="0" fontId="4" fillId="0" borderId="27" xfId="0" applyFont="1" applyBorder="1" applyAlignment="1">
      <alignment horizontal="center" vertical="center" wrapText="1" readingOrder="2"/>
    </xf>
    <xf numFmtId="0" fontId="4" fillId="0" borderId="48" xfId="0" applyFont="1" applyBorder="1" applyAlignment="1">
      <alignment vertical="center" wrapText="1" readingOrder="2"/>
    </xf>
    <xf numFmtId="0" fontId="4" fillId="0" borderId="11" xfId="0" applyFont="1" applyBorder="1" applyAlignment="1">
      <alignment vertical="center" wrapText="1" readingOrder="2"/>
    </xf>
    <xf numFmtId="0" fontId="4" fillId="0" borderId="4" xfId="0" applyFont="1" applyBorder="1" applyAlignment="1">
      <alignment vertical="center" wrapText="1" readingOrder="2"/>
    </xf>
    <xf numFmtId="49" fontId="4" fillId="0" borderId="0" xfId="0" applyNumberFormat="1" applyFont="1" applyAlignment="1">
      <alignment horizontal="center" vertical="center" readingOrder="2"/>
    </xf>
    <xf numFmtId="49" fontId="4" fillId="0" borderId="49" xfId="0" applyNumberFormat="1" applyFont="1" applyBorder="1" applyAlignment="1">
      <alignment vertical="center" wrapText="1" readingOrder="2"/>
    </xf>
    <xf numFmtId="3" fontId="4" fillId="0" borderId="11" xfId="0" applyNumberFormat="1" applyFont="1" applyBorder="1" applyAlignment="1">
      <alignment vertical="center" readingOrder="2"/>
    </xf>
    <xf numFmtId="3" fontId="4" fillId="0" borderId="4" xfId="0" applyNumberFormat="1" applyFont="1" applyBorder="1" applyAlignment="1">
      <alignment vertical="center" readingOrder="2"/>
    </xf>
    <xf numFmtId="0" fontId="4" fillId="0" borderId="47" xfId="0" applyFont="1" applyBorder="1"/>
    <xf numFmtId="0" fontId="4" fillId="0" borderId="47" xfId="0" applyFont="1" applyBorder="1" applyAlignment="1">
      <alignment horizontal="center" vertical="center" wrapText="1" readingOrder="2"/>
    </xf>
    <xf numFmtId="0" fontId="25" fillId="0" borderId="10" xfId="0" applyFont="1" applyBorder="1" applyAlignment="1">
      <alignment horizontal="center" vertical="center" readingOrder="2"/>
    </xf>
    <xf numFmtId="0" fontId="25" fillId="0" borderId="12" xfId="0" applyFont="1" applyBorder="1" applyAlignment="1">
      <alignment horizontal="center" vertical="center" readingOrder="2"/>
    </xf>
    <xf numFmtId="0" fontId="4" fillId="0" borderId="12" xfId="0" applyFont="1" applyBorder="1" applyAlignment="1">
      <alignment horizontal="center" vertical="center" readingOrder="2"/>
    </xf>
    <xf numFmtId="0" fontId="4" fillId="0" borderId="12" xfId="0" applyFont="1" applyBorder="1" applyAlignment="1">
      <alignment horizontal="center" vertical="center" wrapText="1" readingOrder="2"/>
    </xf>
    <xf numFmtId="0" fontId="4" fillId="0" borderId="12" xfId="0" applyFont="1" applyBorder="1" applyAlignment="1">
      <alignment horizontal="center" readingOrder="2"/>
    </xf>
    <xf numFmtId="0" fontId="14" fillId="0" borderId="12" xfId="0" applyFont="1" applyBorder="1" applyAlignment="1">
      <alignment horizontal="center" vertical="center" readingOrder="2"/>
    </xf>
    <xf numFmtId="0" fontId="4" fillId="3" borderId="34" xfId="0" applyFont="1" applyFill="1" applyBorder="1" applyAlignment="1">
      <alignment horizontal="center" vertical="center" readingOrder="2"/>
    </xf>
    <xf numFmtId="0" fontId="9" fillId="0" borderId="0" xfId="0" applyFont="1" applyAlignment="1">
      <alignment horizontal="center" vertical="center" readingOrder="2"/>
    </xf>
    <xf numFmtId="0" fontId="2" fillId="2" borderId="0" xfId="0" applyFont="1" applyFill="1"/>
    <xf numFmtId="49" fontId="5" fillId="0" borderId="0" xfId="0" applyNumberFormat="1" applyFont="1" applyAlignment="1">
      <alignment vertical="center" readingOrder="2"/>
    </xf>
    <xf numFmtId="0" fontId="4" fillId="0" borderId="35" xfId="0" applyFont="1" applyBorder="1" applyAlignment="1">
      <alignment vertical="center" readingOrder="2"/>
    </xf>
    <xf numFmtId="0" fontId="4" fillId="0" borderId="11" xfId="0" applyFont="1" applyBorder="1" applyAlignment="1">
      <alignment horizontal="center" vertical="center" readingOrder="2"/>
    </xf>
    <xf numFmtId="0" fontId="20" fillId="0" borderId="48" xfId="0" applyFont="1" applyBorder="1"/>
    <xf numFmtId="0" fontId="20" fillId="0" borderId="28" xfId="0" applyFont="1" applyBorder="1"/>
    <xf numFmtId="0" fontId="13" fillId="0" borderId="0" xfId="0" applyFont="1"/>
    <xf numFmtId="0" fontId="20" fillId="0" borderId="47" xfId="0" applyFont="1" applyBorder="1"/>
    <xf numFmtId="0" fontId="0" fillId="0" borderId="40" xfId="0" applyBorder="1"/>
    <xf numFmtId="49" fontId="15" fillId="2" borderId="0" xfId="0" applyNumberFormat="1" applyFont="1" applyFill="1" applyAlignment="1">
      <alignment horizontal="right" vertical="center" readingOrder="2"/>
    </xf>
    <xf numFmtId="0" fontId="4" fillId="0" borderId="44" xfId="0" applyFont="1" applyBorder="1" applyAlignment="1">
      <alignment horizontal="center" vertical="center" wrapText="1" readingOrder="2"/>
    </xf>
    <xf numFmtId="0" fontId="4" fillId="0" borderId="31" xfId="0" applyFont="1" applyBorder="1" applyAlignment="1">
      <alignment vertical="center" textRotation="90"/>
    </xf>
    <xf numFmtId="0" fontId="4" fillId="0" borderId="34" xfId="0" applyFont="1" applyBorder="1" applyAlignment="1">
      <alignment horizontal="center" vertical="center" readingOrder="2"/>
    </xf>
    <xf numFmtId="0" fontId="4" fillId="3" borderId="4" xfId="0" applyFont="1" applyFill="1" applyBorder="1" applyAlignment="1">
      <alignment horizontal="center" vertical="center" readingOrder="2"/>
    </xf>
    <xf numFmtId="49" fontId="15" fillId="2" borderId="19" xfId="0" applyNumberFormat="1" applyFont="1" applyFill="1" applyBorder="1" applyAlignment="1">
      <alignment vertical="center" readingOrder="2"/>
    </xf>
    <xf numFmtId="0" fontId="4" fillId="0" borderId="27" xfId="0" applyFont="1" applyBorder="1" applyAlignment="1">
      <alignment readingOrder="2"/>
    </xf>
    <xf numFmtId="0" fontId="4" fillId="0" borderId="27" xfId="0" applyFont="1" applyBorder="1" applyAlignment="1">
      <alignment horizontal="center" readingOrder="2"/>
    </xf>
    <xf numFmtId="0" fontId="4" fillId="0" borderId="28" xfId="0" applyFont="1" applyBorder="1" applyAlignment="1">
      <alignment horizontal="center" readingOrder="2"/>
    </xf>
    <xf numFmtId="0" fontId="4" fillId="0" borderId="10" xfId="0" applyFont="1" applyBorder="1" applyAlignment="1">
      <alignment horizontal="center" vertical="center" wrapText="1" readingOrder="2"/>
    </xf>
    <xf numFmtId="0" fontId="4" fillId="0" borderId="30" xfId="0" applyFont="1" applyBorder="1" applyAlignment="1">
      <alignment horizontal="center" vertical="center" wrapText="1" readingOrder="2"/>
    </xf>
    <xf numFmtId="0" fontId="4" fillId="3" borderId="12" xfId="0" applyFont="1" applyFill="1" applyBorder="1" applyAlignment="1">
      <alignment horizontal="center" vertical="center" wrapText="1" readingOrder="2"/>
    </xf>
    <xf numFmtId="3" fontId="15" fillId="2" borderId="0" xfId="0" applyNumberFormat="1" applyFont="1" applyFill="1" applyAlignment="1">
      <alignment vertical="center" readingOrder="2"/>
    </xf>
    <xf numFmtId="0" fontId="4" fillId="0" borderId="22" xfId="0" applyFont="1" applyBorder="1" applyAlignment="1">
      <alignment vertical="center" readingOrder="2"/>
    </xf>
    <xf numFmtId="0" fontId="4" fillId="0" borderId="31" xfId="0" applyFont="1" applyBorder="1" applyAlignment="1">
      <alignment vertical="center" readingOrder="2"/>
    </xf>
    <xf numFmtId="0" fontId="4" fillId="0" borderId="22" xfId="0" applyFont="1" applyBorder="1"/>
    <xf numFmtId="0" fontId="4" fillId="0" borderId="12" xfId="0" applyFont="1" applyBorder="1" applyAlignment="1">
      <alignment horizontal="right" vertical="center" readingOrder="2"/>
    </xf>
    <xf numFmtId="0" fontId="4" fillId="0" borderId="32" xfId="0" applyFont="1" applyBorder="1" applyAlignment="1">
      <alignment horizontal="center" vertical="center" readingOrder="2"/>
    </xf>
    <xf numFmtId="0" fontId="7" fillId="0" borderId="0" xfId="0" applyFont="1" applyAlignment="1">
      <alignment horizontal="right"/>
    </xf>
    <xf numFmtId="0" fontId="4" fillId="0" borderId="12" xfId="0" applyFont="1" applyBorder="1" applyAlignment="1">
      <alignment horizontal="right"/>
    </xf>
    <xf numFmtId="0" fontId="6" fillId="0" borderId="12" xfId="0" applyFont="1" applyBorder="1" applyAlignment="1">
      <alignment horizontal="center" vertical="center" readingOrder="2"/>
    </xf>
    <xf numFmtId="0" fontId="4" fillId="0" borderId="12" xfId="0" applyFont="1" applyBorder="1"/>
    <xf numFmtId="0" fontId="4" fillId="0" borderId="34" xfId="0" applyFont="1" applyBorder="1"/>
    <xf numFmtId="0" fontId="4" fillId="3" borderId="12" xfId="0" applyFont="1" applyFill="1" applyBorder="1" applyAlignment="1">
      <alignment vertical="center" readingOrder="2"/>
    </xf>
    <xf numFmtId="0" fontId="8" fillId="3" borderId="34" xfId="0" applyFont="1" applyFill="1" applyBorder="1" applyAlignment="1">
      <alignment vertical="center" readingOrder="2"/>
    </xf>
    <xf numFmtId="0" fontId="28" fillId="0" borderId="0" xfId="0" applyFont="1" applyAlignment="1" applyProtection="1">
      <alignment vertical="center" wrapText="1"/>
      <protection locked="0"/>
    </xf>
    <xf numFmtId="0" fontId="28" fillId="0" borderId="0" xfId="0" applyFont="1" applyAlignment="1" applyProtection="1">
      <alignment vertical="top" wrapText="1"/>
      <protection locked="0"/>
    </xf>
    <xf numFmtId="0" fontId="4" fillId="0" borderId="4" xfId="0" applyFont="1" applyBorder="1" applyAlignment="1">
      <alignment horizontal="center" vertical="center" readingOrder="2"/>
    </xf>
    <xf numFmtId="49" fontId="4" fillId="0" borderId="12" xfId="0" applyNumberFormat="1" applyFont="1" applyBorder="1" applyAlignment="1">
      <alignment horizontal="center" vertical="center" readingOrder="2"/>
    </xf>
    <xf numFmtId="49" fontId="4" fillId="0" borderId="33" xfId="0" applyNumberFormat="1" applyFont="1" applyBorder="1" applyAlignment="1">
      <alignment horizontal="center" vertical="center" readingOrder="2"/>
    </xf>
    <xf numFmtId="0" fontId="4" fillId="0" borderId="45" xfId="0" applyFont="1" applyBorder="1" applyAlignment="1">
      <alignment horizontal="center" vertical="center" readingOrder="2"/>
    </xf>
    <xf numFmtId="0" fontId="4" fillId="0" borderId="31" xfId="0" applyFont="1" applyBorder="1" applyAlignment="1">
      <alignment horizontal="center" vertical="center" readingOrder="2"/>
    </xf>
    <xf numFmtId="0" fontId="4" fillId="3" borderId="35" xfId="0" applyFont="1" applyFill="1" applyBorder="1" applyAlignment="1" applyProtection="1">
      <alignment horizontal="center" vertical="center" readingOrder="2"/>
      <protection locked="0"/>
    </xf>
    <xf numFmtId="0" fontId="4" fillId="0" borderId="44" xfId="0" applyFont="1" applyBorder="1" applyAlignment="1">
      <alignment horizontal="center" vertical="center" readingOrder="2"/>
    </xf>
    <xf numFmtId="0" fontId="4" fillId="0" borderId="35" xfId="0" applyFont="1" applyBorder="1" applyAlignment="1">
      <alignment horizontal="center" vertical="center" readingOrder="2"/>
    </xf>
    <xf numFmtId="49" fontId="4" fillId="0" borderId="45" xfId="0" applyNumberFormat="1" applyFont="1" applyBorder="1" applyAlignment="1">
      <alignment horizontal="center" vertical="center" readingOrder="2"/>
    </xf>
    <xf numFmtId="0" fontId="4" fillId="3" borderId="36" xfId="0" applyFont="1" applyFill="1" applyBorder="1" applyAlignment="1" applyProtection="1">
      <alignment vertical="center" readingOrder="2"/>
      <protection hidden="1"/>
    </xf>
    <xf numFmtId="3" fontId="4" fillId="0" borderId="23" xfId="0" applyNumberFormat="1" applyFont="1" applyBorder="1" applyAlignment="1" applyProtection="1">
      <alignment horizontal="center" vertical="center" readingOrder="2"/>
      <protection hidden="1"/>
    </xf>
    <xf numFmtId="3" fontId="4" fillId="0" borderId="6" xfId="0" applyNumberFormat="1" applyFont="1" applyBorder="1" applyAlignment="1" applyProtection="1">
      <alignment horizontal="center" vertical="center" readingOrder="2"/>
      <protection hidden="1"/>
    </xf>
    <xf numFmtId="3" fontId="4" fillId="3" borderId="35" xfId="0" applyNumberFormat="1" applyFont="1" applyFill="1" applyBorder="1" applyAlignment="1" applyProtection="1">
      <alignment horizontal="center" vertical="center" wrapText="1" readingOrder="2"/>
      <protection hidden="1"/>
    </xf>
    <xf numFmtId="3" fontId="4" fillId="0" borderId="29" xfId="0" applyNumberFormat="1" applyFont="1" applyBorder="1" applyAlignment="1" applyProtection="1">
      <alignment vertical="center" readingOrder="2"/>
      <protection hidden="1"/>
    </xf>
    <xf numFmtId="3" fontId="4" fillId="0" borderId="32" xfId="0" applyNumberFormat="1" applyFont="1" applyBorder="1" applyAlignment="1" applyProtection="1">
      <alignment vertical="center" readingOrder="2"/>
      <protection hidden="1"/>
    </xf>
    <xf numFmtId="1" fontId="4" fillId="3" borderId="18" xfId="0" applyNumberFormat="1" applyFont="1" applyFill="1" applyBorder="1" applyAlignment="1" applyProtection="1">
      <alignment vertical="center" readingOrder="2"/>
      <protection hidden="1"/>
    </xf>
    <xf numFmtId="3" fontId="4" fillId="3" borderId="32" xfId="0" applyNumberFormat="1" applyFont="1" applyFill="1" applyBorder="1" applyAlignment="1" applyProtection="1">
      <alignment vertical="center" readingOrder="2"/>
      <protection hidden="1"/>
    </xf>
    <xf numFmtId="3" fontId="4" fillId="0" borderId="11" xfId="0" applyNumberFormat="1" applyFont="1" applyBorder="1" applyAlignment="1" applyProtection="1">
      <alignment horizontal="center" vertical="center" readingOrder="2"/>
      <protection hidden="1"/>
    </xf>
    <xf numFmtId="165" fontId="4" fillId="0" borderId="4" xfId="1" applyNumberFormat="1" applyFont="1" applyFill="1" applyBorder="1" applyAlignment="1" applyProtection="1">
      <alignment horizontal="center" vertical="center" readingOrder="2"/>
      <protection hidden="1"/>
    </xf>
    <xf numFmtId="165" fontId="4" fillId="3" borderId="35" xfId="1" applyNumberFormat="1" applyFont="1" applyFill="1" applyBorder="1" applyAlignment="1" applyProtection="1">
      <alignment horizontal="center" vertical="center" readingOrder="2"/>
      <protection hidden="1"/>
    </xf>
    <xf numFmtId="165" fontId="4" fillId="3" borderId="36" xfId="1" applyNumberFormat="1" applyFont="1" applyFill="1" applyBorder="1" applyAlignment="1" applyProtection="1">
      <alignment horizontal="center" vertical="center" readingOrder="2"/>
      <protection hidden="1"/>
    </xf>
    <xf numFmtId="1" fontId="4" fillId="3" borderId="4" xfId="0" applyNumberFormat="1" applyFont="1" applyFill="1" applyBorder="1" applyAlignment="1" applyProtection="1">
      <alignment vertical="center" readingOrder="2"/>
      <protection hidden="1"/>
    </xf>
    <xf numFmtId="1" fontId="4" fillId="3" borderId="32" xfId="0" applyNumberFormat="1" applyFont="1" applyFill="1" applyBorder="1" applyAlignment="1" applyProtection="1">
      <alignment vertical="center" readingOrder="2"/>
      <protection hidden="1"/>
    </xf>
    <xf numFmtId="1" fontId="4" fillId="3" borderId="35" xfId="0" applyNumberFormat="1" applyFont="1" applyFill="1" applyBorder="1" applyAlignment="1" applyProtection="1">
      <alignment vertical="center" readingOrder="2"/>
      <protection hidden="1"/>
    </xf>
    <xf numFmtId="1" fontId="4" fillId="3" borderId="36" xfId="0" applyNumberFormat="1" applyFont="1" applyFill="1" applyBorder="1" applyAlignment="1" applyProtection="1">
      <alignment vertical="center" readingOrder="2"/>
      <protection hidden="1"/>
    </xf>
    <xf numFmtId="3" fontId="4" fillId="3" borderId="35" xfId="0" applyNumberFormat="1" applyFont="1" applyFill="1" applyBorder="1" applyAlignment="1" applyProtection="1">
      <alignment vertical="center" readingOrder="2"/>
      <protection hidden="1"/>
    </xf>
    <xf numFmtId="3" fontId="4" fillId="3" borderId="35" xfId="0" applyNumberFormat="1" applyFont="1" applyFill="1" applyBorder="1" applyAlignment="1" applyProtection="1">
      <alignment horizontal="center" vertical="center" readingOrder="2"/>
      <protection hidden="1"/>
    </xf>
    <xf numFmtId="3" fontId="4" fillId="3" borderId="36" xfId="0" applyNumberFormat="1" applyFont="1" applyFill="1" applyBorder="1" applyAlignment="1" applyProtection="1">
      <alignment horizontal="center" vertical="center" readingOrder="2"/>
      <protection hidden="1"/>
    </xf>
    <xf numFmtId="165" fontId="4" fillId="0" borderId="44" xfId="1" applyNumberFormat="1" applyFont="1" applyFill="1" applyBorder="1" applyAlignment="1" applyProtection="1">
      <alignment horizontal="center" vertical="center" readingOrder="2"/>
      <protection hidden="1"/>
    </xf>
    <xf numFmtId="0" fontId="20" fillId="0" borderId="32" xfId="0" applyFont="1" applyBorder="1" applyProtection="1">
      <protection hidden="1"/>
    </xf>
    <xf numFmtId="0" fontId="20" fillId="3" borderId="36" xfId="0" applyFont="1" applyFill="1" applyBorder="1" applyProtection="1">
      <protection hidden="1"/>
    </xf>
    <xf numFmtId="0" fontId="4" fillId="0" borderId="29" xfId="0" applyFont="1" applyBorder="1" applyAlignment="1" applyProtection="1">
      <alignment horizontal="center" vertical="center" readingOrder="2"/>
      <protection hidden="1"/>
    </xf>
    <xf numFmtId="0" fontId="4" fillId="0" borderId="32" xfId="0" applyFont="1" applyBorder="1" applyAlignment="1" applyProtection="1">
      <alignment horizontal="center" vertical="center" readingOrder="2"/>
      <protection hidden="1"/>
    </xf>
    <xf numFmtId="0" fontId="4" fillId="3" borderId="32" xfId="0" applyFont="1" applyFill="1" applyBorder="1" applyAlignment="1" applyProtection="1">
      <alignment horizontal="center" vertical="center" readingOrder="2"/>
      <protection hidden="1"/>
    </xf>
    <xf numFmtId="0" fontId="4" fillId="3" borderId="36" xfId="0" applyFont="1" applyFill="1" applyBorder="1" applyAlignment="1" applyProtection="1">
      <alignment horizontal="center" vertical="center" readingOrder="2"/>
      <protection hidden="1"/>
    </xf>
    <xf numFmtId="0" fontId="4" fillId="0" borderId="11" xfId="0" applyFont="1" applyBorder="1" applyAlignment="1" applyProtection="1">
      <alignment vertical="center" wrapText="1" readingOrder="2"/>
      <protection hidden="1"/>
    </xf>
    <xf numFmtId="3" fontId="4" fillId="0" borderId="4" xfId="0" applyNumberFormat="1" applyFont="1" applyBorder="1" applyAlignment="1" applyProtection="1">
      <alignment vertical="center" wrapText="1" readingOrder="2"/>
      <protection hidden="1"/>
    </xf>
    <xf numFmtId="3" fontId="4" fillId="0" borderId="4" xfId="0" applyNumberFormat="1" applyFont="1" applyBorder="1" applyAlignment="1" applyProtection="1">
      <alignment horizontal="center" vertical="center" readingOrder="2"/>
      <protection hidden="1"/>
    </xf>
    <xf numFmtId="166" fontId="4" fillId="0" borderId="4" xfId="0" applyNumberFormat="1" applyFont="1" applyBorder="1" applyAlignment="1" applyProtection="1">
      <alignment horizontal="center" vertical="center" readingOrder="2"/>
      <protection hidden="1"/>
    </xf>
    <xf numFmtId="3" fontId="4" fillId="3" borderId="25" xfId="0" applyNumberFormat="1" applyFont="1" applyFill="1" applyBorder="1" applyAlignment="1" applyProtection="1">
      <alignment vertical="center" readingOrder="2"/>
      <protection hidden="1"/>
    </xf>
    <xf numFmtId="0" fontId="4" fillId="0" borderId="29" xfId="0" applyFont="1" applyBorder="1" applyAlignment="1" applyProtection="1">
      <alignment horizontal="center" vertical="center" wrapText="1" readingOrder="2"/>
      <protection hidden="1"/>
    </xf>
    <xf numFmtId="0" fontId="4" fillId="0" borderId="32" xfId="0" applyFont="1" applyBorder="1" applyAlignment="1" applyProtection="1">
      <alignment horizontal="center" vertical="center" wrapText="1" readingOrder="2"/>
      <protection hidden="1"/>
    </xf>
    <xf numFmtId="3" fontId="4" fillId="3" borderId="18" xfId="0" applyNumberFormat="1" applyFont="1" applyFill="1" applyBorder="1" applyAlignment="1" applyProtection="1">
      <alignment horizontal="center" vertical="center" readingOrder="2"/>
      <protection hidden="1"/>
    </xf>
    <xf numFmtId="1" fontId="4" fillId="0" borderId="11" xfId="0" applyNumberFormat="1" applyFont="1" applyBorder="1" applyAlignment="1" applyProtection="1">
      <alignment vertical="center" wrapText="1" readingOrder="2"/>
      <protection hidden="1"/>
    </xf>
    <xf numFmtId="1" fontId="4" fillId="0" borderId="4" xfId="0" applyNumberFormat="1" applyFont="1" applyBorder="1" applyAlignment="1" applyProtection="1">
      <alignment vertical="center" wrapText="1" readingOrder="2"/>
      <protection hidden="1"/>
    </xf>
    <xf numFmtId="3" fontId="4" fillId="0" borderId="29" xfId="0" applyNumberFormat="1" applyFont="1" applyBorder="1" applyAlignment="1" applyProtection="1">
      <alignment horizontal="center" vertical="center" readingOrder="2"/>
      <protection hidden="1"/>
    </xf>
    <xf numFmtId="3" fontId="4" fillId="0" borderId="32" xfId="0" applyNumberFormat="1" applyFont="1" applyBorder="1" applyAlignment="1" applyProtection="1">
      <alignment horizontal="center" vertical="center" readingOrder="2"/>
      <protection hidden="1"/>
    </xf>
    <xf numFmtId="4" fontId="4" fillId="3" borderId="36" xfId="0" applyNumberFormat="1" applyFont="1" applyFill="1" applyBorder="1" applyAlignment="1" applyProtection="1">
      <alignment horizontal="center" vertical="center" readingOrder="2"/>
      <protection hidden="1"/>
    </xf>
    <xf numFmtId="3" fontId="4" fillId="0" borderId="32" xfId="0" applyNumberFormat="1" applyFont="1" applyBorder="1" applyAlignment="1" applyProtection="1">
      <alignment readingOrder="2"/>
      <protection hidden="1"/>
    </xf>
    <xf numFmtId="0" fontId="4" fillId="0" borderId="11" xfId="0" applyFont="1" applyBorder="1" applyAlignment="1" applyProtection="1">
      <alignment horizontal="left" vertical="center" readingOrder="2"/>
      <protection hidden="1"/>
    </xf>
    <xf numFmtId="3" fontId="4" fillId="0" borderId="4" xfId="0" applyNumberFormat="1" applyFont="1" applyBorder="1" applyAlignment="1" applyProtection="1">
      <alignment horizontal="left" vertical="center" readingOrder="2"/>
      <protection hidden="1"/>
    </xf>
    <xf numFmtId="0" fontId="4" fillId="0" borderId="11" xfId="0" applyFont="1" applyBorder="1" applyAlignment="1" applyProtection="1">
      <alignment vertical="center" readingOrder="2"/>
      <protection hidden="1"/>
    </xf>
    <xf numFmtId="0" fontId="4" fillId="0" borderId="4" xfId="0" applyFont="1" applyBorder="1" applyAlignment="1" applyProtection="1">
      <alignment vertical="center" readingOrder="2"/>
      <protection hidden="1"/>
    </xf>
    <xf numFmtId="0" fontId="0" fillId="3" borderId="41" xfId="0" applyFill="1" applyBorder="1" applyProtection="1">
      <protection hidden="1"/>
    </xf>
    <xf numFmtId="0" fontId="0" fillId="3" borderId="18" xfId="0" applyFill="1" applyBorder="1" applyProtection="1">
      <protection hidden="1"/>
    </xf>
    <xf numFmtId="2" fontId="4" fillId="0" borderId="4" xfId="0" applyNumberFormat="1" applyFont="1" applyBorder="1" applyAlignment="1" applyProtection="1">
      <alignment horizontal="center" vertical="center" readingOrder="2"/>
      <protection hidden="1"/>
    </xf>
    <xf numFmtId="3" fontId="4" fillId="3" borderId="32" xfId="0" applyNumberFormat="1" applyFont="1" applyFill="1" applyBorder="1" applyProtection="1">
      <protection hidden="1"/>
    </xf>
    <xf numFmtId="2" fontId="4" fillId="0" borderId="35" xfId="0" applyNumberFormat="1" applyFont="1" applyBorder="1" applyAlignment="1" applyProtection="1">
      <alignment horizontal="center" vertical="center" readingOrder="2"/>
      <protection hidden="1"/>
    </xf>
    <xf numFmtId="3" fontId="4" fillId="3" borderId="36" xfId="0" applyNumberFormat="1" applyFont="1" applyFill="1" applyBorder="1" applyProtection="1">
      <protection hidden="1"/>
    </xf>
    <xf numFmtId="3" fontId="4" fillId="0" borderId="4" xfId="0" applyNumberFormat="1" applyFont="1" applyBorder="1" applyProtection="1">
      <protection hidden="1"/>
    </xf>
    <xf numFmtId="1" fontId="4" fillId="3" borderId="4" xfId="0" applyNumberFormat="1" applyFont="1" applyFill="1" applyBorder="1" applyAlignment="1" applyProtection="1">
      <alignment horizontal="center" vertical="center" readingOrder="2"/>
      <protection hidden="1"/>
    </xf>
    <xf numFmtId="0" fontId="4" fillId="3" borderId="4" xfId="0" applyFont="1" applyFill="1" applyBorder="1" applyAlignment="1" applyProtection="1">
      <alignment horizontal="center" vertical="center" readingOrder="2"/>
      <protection hidden="1"/>
    </xf>
    <xf numFmtId="3" fontId="4" fillId="0" borderId="11" xfId="0" applyNumberFormat="1" applyFont="1" applyBorder="1" applyAlignment="1" applyProtection="1">
      <alignment vertical="center" shrinkToFit="1" readingOrder="2"/>
      <protection hidden="1"/>
    </xf>
    <xf numFmtId="3" fontId="4" fillId="0" borderId="29" xfId="0" applyNumberFormat="1" applyFont="1" applyBorder="1" applyAlignment="1" applyProtection="1">
      <alignment vertical="center" shrinkToFit="1" readingOrder="2"/>
      <protection hidden="1"/>
    </xf>
    <xf numFmtId="3" fontId="4" fillId="0" borderId="26" xfId="0" applyNumberFormat="1" applyFont="1" applyBorder="1" applyAlignment="1" applyProtection="1">
      <alignment vertical="center" shrinkToFit="1" readingOrder="2"/>
      <protection hidden="1"/>
    </xf>
    <xf numFmtId="3" fontId="4" fillId="0" borderId="46" xfId="0" applyNumberFormat="1" applyFont="1" applyBorder="1" applyAlignment="1" applyProtection="1">
      <alignment vertical="center" shrinkToFit="1" readingOrder="2"/>
      <protection hidden="1"/>
    </xf>
    <xf numFmtId="3" fontId="4" fillId="3" borderId="4" xfId="0" applyNumberFormat="1" applyFont="1" applyFill="1" applyBorder="1" applyAlignment="1" applyProtection="1">
      <alignment vertical="center" shrinkToFit="1" readingOrder="2"/>
      <protection hidden="1"/>
    </xf>
    <xf numFmtId="3" fontId="4" fillId="3" borderId="32" xfId="0" applyNumberFormat="1" applyFont="1" applyFill="1" applyBorder="1" applyAlignment="1" applyProtection="1">
      <alignment vertical="center" shrinkToFit="1" readingOrder="2"/>
      <protection hidden="1"/>
    </xf>
    <xf numFmtId="3" fontId="4" fillId="0" borderId="4" xfId="0" applyNumberFormat="1" applyFont="1" applyBorder="1" applyAlignment="1" applyProtection="1">
      <alignment vertical="center" shrinkToFit="1" readingOrder="2"/>
      <protection hidden="1"/>
    </xf>
    <xf numFmtId="3" fontId="4" fillId="0" borderId="32" xfId="0" applyNumberFormat="1" applyFont="1" applyBorder="1" applyAlignment="1" applyProtection="1">
      <alignment vertical="center" shrinkToFit="1" readingOrder="2"/>
      <protection hidden="1"/>
    </xf>
    <xf numFmtId="165" fontId="4" fillId="0" borderId="32" xfId="1" applyNumberFormat="1" applyFont="1" applyFill="1" applyBorder="1" applyAlignment="1" applyProtection="1">
      <alignment vertical="center" readingOrder="2"/>
      <protection hidden="1"/>
    </xf>
    <xf numFmtId="3" fontId="4" fillId="3" borderId="36" xfId="0" applyNumberFormat="1" applyFont="1" applyFill="1" applyBorder="1" applyAlignment="1" applyProtection="1">
      <alignment vertical="center" readingOrder="2"/>
      <protection hidden="1"/>
    </xf>
    <xf numFmtId="164" fontId="4" fillId="3" borderId="32" xfId="0" applyNumberFormat="1" applyFont="1" applyFill="1" applyBorder="1" applyAlignment="1" applyProtection="1">
      <alignment horizontal="center" vertical="center" readingOrder="2"/>
      <protection hidden="1"/>
    </xf>
    <xf numFmtId="9" fontId="4" fillId="3" borderId="32" xfId="0" applyNumberFormat="1" applyFont="1" applyFill="1" applyBorder="1" applyAlignment="1" applyProtection="1">
      <alignment horizontal="center" vertical="center" readingOrder="2"/>
      <protection hidden="1"/>
    </xf>
    <xf numFmtId="0" fontId="0" fillId="0" borderId="0" xfId="0" applyAlignment="1">
      <alignment horizontal="center" vertical="top" wrapText="1"/>
    </xf>
    <xf numFmtId="0" fontId="4" fillId="0" borderId="14" xfId="0" applyFont="1" applyBorder="1" applyAlignment="1">
      <alignment horizontal="center" vertical="center" readingOrder="2"/>
    </xf>
    <xf numFmtId="0" fontId="4" fillId="0" borderId="18" xfId="0" applyFont="1" applyBorder="1" applyAlignment="1">
      <alignment horizontal="center" vertical="center" readingOrder="2"/>
    </xf>
    <xf numFmtId="0" fontId="4" fillId="0" borderId="15" xfId="0" applyFont="1" applyBorder="1" applyAlignment="1">
      <alignment horizontal="center" vertical="center" readingOrder="2"/>
    </xf>
    <xf numFmtId="0" fontId="4" fillId="0" borderId="25" xfId="0" applyFont="1" applyBorder="1" applyAlignment="1">
      <alignment horizontal="center" vertical="center" readingOrder="2"/>
    </xf>
    <xf numFmtId="0" fontId="4" fillId="0" borderId="9" xfId="0" applyFont="1" applyBorder="1" applyAlignment="1">
      <alignment horizontal="center" vertical="center" wrapText="1" readingOrder="2"/>
    </xf>
    <xf numFmtId="0" fontId="4" fillId="0" borderId="41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9" fillId="0" borderId="13" xfId="0" applyFont="1" applyBorder="1" applyAlignment="1">
      <alignment horizontal="center" vertical="distributed" wrapText="1" readingOrder="2"/>
    </xf>
    <xf numFmtId="49" fontId="4" fillId="0" borderId="8" xfId="0" applyNumberFormat="1" applyFont="1" applyBorder="1" applyAlignment="1">
      <alignment horizontal="center" vertical="center" textRotation="90" readingOrder="2"/>
    </xf>
    <xf numFmtId="49" fontId="4" fillId="0" borderId="40" xfId="0" applyNumberFormat="1" applyFont="1" applyBorder="1" applyAlignment="1">
      <alignment horizontal="center" vertical="center" textRotation="90" readingOrder="2"/>
    </xf>
    <xf numFmtId="49" fontId="4" fillId="0" borderId="39" xfId="0" applyNumberFormat="1" applyFont="1" applyBorder="1" applyAlignment="1">
      <alignment horizontal="center" vertical="center" readingOrder="2"/>
    </xf>
    <xf numFmtId="49" fontId="4" fillId="0" borderId="43" xfId="0" applyNumberFormat="1" applyFont="1" applyBorder="1" applyAlignment="1">
      <alignment horizontal="center" vertical="center" readingOrder="2"/>
    </xf>
    <xf numFmtId="0" fontId="28" fillId="0" borderId="0" xfId="0" applyFont="1" applyAlignment="1">
      <alignment horizontal="right" vertical="top" wrapText="1"/>
    </xf>
    <xf numFmtId="49" fontId="13" fillId="0" borderId="0" xfId="0" applyNumberFormat="1" applyFont="1" applyAlignment="1">
      <alignment horizontal="right" vertical="center" readingOrder="2"/>
    </xf>
    <xf numFmtId="0" fontId="4" fillId="0" borderId="4" xfId="0" applyFont="1" applyBorder="1" applyAlignment="1">
      <alignment horizontal="center" vertical="center" readingOrder="2"/>
    </xf>
    <xf numFmtId="0" fontId="4" fillId="3" borderId="42" xfId="0" applyFont="1" applyFill="1" applyBorder="1" applyAlignment="1">
      <alignment horizontal="center" vertical="center" readingOrder="2"/>
    </xf>
    <xf numFmtId="0" fontId="4" fillId="3" borderId="50" xfId="0" applyFont="1" applyFill="1" applyBorder="1" applyAlignment="1">
      <alignment horizontal="center" vertical="center" readingOrder="2"/>
    </xf>
    <xf numFmtId="0" fontId="7" fillId="0" borderId="0" xfId="0" applyFont="1" applyAlignment="1">
      <alignment horizontal="right" vertical="top" readingOrder="2"/>
    </xf>
    <xf numFmtId="0" fontId="4" fillId="0" borderId="6" xfId="0" applyFont="1" applyBorder="1" applyAlignment="1">
      <alignment horizontal="right" vertical="center" readingOrder="2"/>
    </xf>
    <xf numFmtId="0" fontId="4" fillId="0" borderId="19" xfId="0" applyFont="1" applyBorder="1" applyAlignment="1">
      <alignment horizontal="right" vertical="center" readingOrder="2"/>
    </xf>
    <xf numFmtId="0" fontId="4" fillId="0" borderId="20" xfId="0" applyFont="1" applyBorder="1" applyAlignment="1">
      <alignment horizontal="right" vertical="center" readingOrder="2"/>
    </xf>
    <xf numFmtId="49" fontId="4" fillId="3" borderId="54" xfId="0" applyNumberFormat="1" applyFont="1" applyFill="1" applyBorder="1" applyAlignment="1">
      <alignment horizontal="center" vertical="center" readingOrder="2"/>
    </xf>
    <xf numFmtId="49" fontId="4" fillId="3" borderId="21" xfId="0" applyNumberFormat="1" applyFont="1" applyFill="1" applyBorder="1" applyAlignment="1">
      <alignment horizontal="center" vertical="center" readingOrder="2"/>
    </xf>
    <xf numFmtId="49" fontId="4" fillId="3" borderId="50" xfId="0" applyNumberFormat="1" applyFont="1" applyFill="1" applyBorder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 readingOrder="2"/>
    </xf>
    <xf numFmtId="0" fontId="5" fillId="0" borderId="7" xfId="0" applyFont="1" applyBorder="1" applyAlignment="1">
      <alignment horizontal="center" vertical="center" readingOrder="2"/>
    </xf>
    <xf numFmtId="0" fontId="10" fillId="0" borderId="0" xfId="0" applyFont="1" applyAlignment="1">
      <alignment horizontal="right"/>
    </xf>
    <xf numFmtId="49" fontId="5" fillId="0" borderId="0" xfId="0" applyNumberFormat="1" applyFont="1" applyAlignment="1">
      <alignment horizontal="right" vertical="center" readingOrder="2"/>
    </xf>
    <xf numFmtId="49" fontId="4" fillId="0" borderId="49" xfId="0" applyNumberFormat="1" applyFont="1" applyBorder="1" applyAlignment="1">
      <alignment horizontal="center" vertical="center" readingOrder="2"/>
    </xf>
    <xf numFmtId="49" fontId="4" fillId="0" borderId="53" xfId="0" applyNumberFormat="1" applyFont="1" applyBorder="1" applyAlignment="1">
      <alignment horizontal="center" vertical="center" readingOrder="2"/>
    </xf>
    <xf numFmtId="49" fontId="4" fillId="0" borderId="52" xfId="0" applyNumberFormat="1" applyFont="1" applyBorder="1" applyAlignment="1">
      <alignment horizontal="center" vertical="center" readingOrder="2"/>
    </xf>
    <xf numFmtId="49" fontId="4" fillId="0" borderId="24" xfId="0" applyNumberFormat="1" applyFont="1" applyBorder="1" applyAlignment="1">
      <alignment horizontal="center" vertical="center" readingOrder="2"/>
    </xf>
    <xf numFmtId="49" fontId="4" fillId="0" borderId="12" xfId="0" applyNumberFormat="1" applyFont="1" applyBorder="1" applyAlignment="1">
      <alignment horizontal="center" vertical="center" readingOrder="2"/>
    </xf>
    <xf numFmtId="49" fontId="4" fillId="0" borderId="4" xfId="0" applyNumberFormat="1" applyFont="1" applyBorder="1" applyAlignment="1">
      <alignment horizontal="center" vertical="center" readingOrder="2"/>
    </xf>
    <xf numFmtId="49" fontId="4" fillId="0" borderId="33" xfId="0" applyNumberFormat="1" applyFont="1" applyBorder="1" applyAlignment="1">
      <alignment horizontal="center" vertical="center" readingOrder="2"/>
    </xf>
    <xf numFmtId="49" fontId="4" fillId="0" borderId="20" xfId="0" applyNumberFormat="1" applyFont="1" applyBorder="1" applyAlignment="1">
      <alignment horizontal="center" vertical="center" readingOrder="2"/>
    </xf>
    <xf numFmtId="49" fontId="4" fillId="3" borderId="16" xfId="0" applyNumberFormat="1" applyFont="1" applyFill="1" applyBorder="1" applyAlignment="1">
      <alignment horizontal="center" vertical="center" readingOrder="2"/>
    </xf>
    <xf numFmtId="49" fontId="4" fillId="3" borderId="51" xfId="0" applyNumberFormat="1" applyFont="1" applyFill="1" applyBorder="1" applyAlignment="1">
      <alignment horizontal="center" vertical="center" readingOrder="2"/>
    </xf>
    <xf numFmtId="0" fontId="5" fillId="0" borderId="33" xfId="0" applyFont="1" applyBorder="1" applyAlignment="1">
      <alignment horizontal="center" vertical="center" readingOrder="2"/>
    </xf>
    <xf numFmtId="0" fontId="5" fillId="0" borderId="55" xfId="0" applyFont="1" applyBorder="1" applyAlignment="1">
      <alignment horizontal="center" vertical="center" readingOrder="2"/>
    </xf>
    <xf numFmtId="0" fontId="4" fillId="0" borderId="45" xfId="0" applyFont="1" applyBorder="1" applyAlignment="1">
      <alignment horizontal="center" vertical="center" readingOrder="2"/>
    </xf>
    <xf numFmtId="0" fontId="4" fillId="0" borderId="31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5" fillId="0" borderId="56" xfId="0" applyFont="1" applyBorder="1" applyAlignment="1">
      <alignment horizontal="center" vertical="center" readingOrder="2"/>
    </xf>
    <xf numFmtId="0" fontId="4" fillId="0" borderId="6" xfId="0" applyFont="1" applyBorder="1" applyAlignment="1">
      <alignment horizontal="center" readingOrder="2"/>
    </xf>
    <xf numFmtId="0" fontId="4" fillId="0" borderId="20" xfId="0" applyFont="1" applyBorder="1" applyAlignment="1">
      <alignment horizontal="center" readingOrder="2"/>
    </xf>
    <xf numFmtId="0" fontId="4" fillId="3" borderId="35" xfId="0" applyFont="1" applyFill="1" applyBorder="1" applyAlignment="1" applyProtection="1">
      <alignment horizontal="center" vertical="center" readingOrder="2"/>
      <protection locked="0"/>
    </xf>
    <xf numFmtId="0" fontId="4" fillId="0" borderId="44" xfId="0" applyFont="1" applyBorder="1" applyAlignment="1">
      <alignment horizontal="center" vertical="center" readingOrder="2"/>
    </xf>
    <xf numFmtId="0" fontId="4" fillId="0" borderId="35" xfId="0" applyFont="1" applyBorder="1" applyAlignment="1">
      <alignment horizontal="center" vertical="center" readingOrder="2"/>
    </xf>
    <xf numFmtId="49" fontId="4" fillId="0" borderId="45" xfId="0" applyNumberFormat="1" applyFont="1" applyBorder="1" applyAlignment="1">
      <alignment horizontal="center" vertical="center" readingOrder="2"/>
    </xf>
    <xf numFmtId="49" fontId="4" fillId="0" borderId="34" xfId="0" applyNumberFormat="1" applyFont="1" applyBorder="1" applyAlignment="1">
      <alignment horizontal="center" vertical="center" readingOrder="2"/>
    </xf>
    <xf numFmtId="0" fontId="4" fillId="0" borderId="4" xfId="0" applyFont="1" applyBorder="1" applyAlignment="1">
      <alignment horizontal="center" readingOrder="2"/>
    </xf>
    <xf numFmtId="0" fontId="4" fillId="3" borderId="42" xfId="0" applyFont="1" applyFill="1" applyBorder="1" applyAlignment="1" applyProtection="1">
      <alignment horizontal="center" vertical="center" readingOrder="2"/>
      <protection locked="0"/>
    </xf>
    <xf numFmtId="0" fontId="4" fillId="3" borderId="21" xfId="0" applyFont="1" applyFill="1" applyBorder="1" applyAlignment="1" applyProtection="1">
      <alignment horizontal="center" vertical="center" readingOrder="2"/>
      <protection locked="0"/>
    </xf>
    <xf numFmtId="0" fontId="4" fillId="3" borderId="50" xfId="0" applyFont="1" applyFill="1" applyBorder="1" applyAlignment="1" applyProtection="1">
      <alignment horizontal="center" vertical="center" readingOrder="2"/>
      <protection locked="0"/>
    </xf>
    <xf numFmtId="0" fontId="7" fillId="0" borderId="0" xfId="0" applyFont="1" applyAlignment="1">
      <alignment horizontal="center" vertical="center" readingOrder="2"/>
    </xf>
    <xf numFmtId="0" fontId="4" fillId="0" borderId="48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8" fillId="0" borderId="0" xfId="0" applyFont="1" applyAlignment="1">
      <alignment horizontal="right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top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0"/>
  <sheetViews>
    <sheetView rightToLeft="1" tabSelected="1" view="pageLayout" topLeftCell="A233" zoomScaleNormal="100" workbookViewId="0">
      <selection activeCell="C7" sqref="C7:E7"/>
    </sheetView>
  </sheetViews>
  <sheetFormatPr defaultRowHeight="15" x14ac:dyDescent="0.25"/>
  <cols>
    <col min="1" max="1" width="6.140625" style="6" customWidth="1"/>
    <col min="2" max="2" width="14.42578125" style="6" customWidth="1"/>
    <col min="3" max="3" width="15.7109375" style="6" customWidth="1"/>
    <col min="4" max="4" width="11.85546875" style="6" customWidth="1"/>
    <col min="5" max="5" width="13.7109375" style="6" customWidth="1"/>
    <col min="6" max="6" width="12.5703125" style="6" customWidth="1"/>
    <col min="7" max="7" width="10.7109375" style="6" customWidth="1"/>
    <col min="8" max="8" width="11.140625" style="6" customWidth="1"/>
    <col min="9" max="9" width="5.42578125" style="6" customWidth="1"/>
    <col min="10" max="16384" width="9.140625" style="6"/>
  </cols>
  <sheetData>
    <row r="1" spans="1:9" ht="105.75" customHeight="1" x14ac:dyDescent="0.25">
      <c r="A1" s="328" t="s">
        <v>226</v>
      </c>
      <c r="B1" s="328"/>
      <c r="C1" s="328"/>
      <c r="D1" s="328"/>
      <c r="E1" s="328"/>
      <c r="F1" s="328"/>
      <c r="G1" s="328"/>
      <c r="H1" s="328"/>
      <c r="I1" s="328"/>
    </row>
    <row r="2" spans="1:9" ht="24.75" customHeight="1" x14ac:dyDescent="0.25">
      <c r="A2" s="139"/>
      <c r="B2" s="139"/>
      <c r="C2" s="139"/>
      <c r="D2" s="139"/>
      <c r="E2" s="139"/>
      <c r="F2" s="139"/>
      <c r="G2" s="139"/>
      <c r="H2" s="139"/>
      <c r="I2" s="139"/>
    </row>
    <row r="3" spans="1:9" ht="33" customHeight="1" x14ac:dyDescent="0.25">
      <c r="A3" s="389" t="s">
        <v>232</v>
      </c>
      <c r="B3" s="389"/>
      <c r="C3" s="390"/>
      <c r="D3" s="390"/>
      <c r="E3" s="390"/>
      <c r="F3" s="252"/>
      <c r="G3" s="252"/>
      <c r="H3" s="139"/>
      <c r="I3" s="139"/>
    </row>
    <row r="4" spans="1:9" ht="36" customHeight="1" x14ac:dyDescent="0.25">
      <c r="A4" s="342" t="s">
        <v>231</v>
      </c>
      <c r="B4" s="342"/>
      <c r="C4" s="391"/>
      <c r="D4" s="391"/>
      <c r="E4" s="391"/>
      <c r="F4" s="253"/>
      <c r="G4" s="253"/>
      <c r="H4" s="139"/>
      <c r="I4" s="139"/>
    </row>
    <row r="5" spans="1:9" ht="36" customHeight="1" x14ac:dyDescent="0.25">
      <c r="A5" s="342" t="s">
        <v>230</v>
      </c>
      <c r="B5" s="342"/>
      <c r="C5" s="391"/>
      <c r="D5" s="391"/>
      <c r="E5" s="391"/>
      <c r="F5" s="253"/>
      <c r="G5" s="253"/>
      <c r="H5" s="139"/>
    </row>
    <row r="6" spans="1:9" ht="36" customHeight="1" x14ac:dyDescent="0.25">
      <c r="A6" s="342" t="s">
        <v>229</v>
      </c>
      <c r="B6" s="342"/>
      <c r="C6" s="391"/>
      <c r="D6" s="391"/>
      <c r="E6" s="391"/>
      <c r="F6" s="139"/>
      <c r="G6" s="139"/>
      <c r="H6" s="139"/>
    </row>
    <row r="7" spans="1:9" ht="36" customHeight="1" x14ac:dyDescent="0.25">
      <c r="A7" s="342" t="s">
        <v>228</v>
      </c>
      <c r="B7" s="342"/>
      <c r="C7" s="391"/>
      <c r="D7" s="391"/>
      <c r="E7" s="391"/>
      <c r="F7" s="139"/>
      <c r="G7" s="139"/>
      <c r="H7" s="139"/>
    </row>
    <row r="8" spans="1:9" ht="36" customHeight="1" x14ac:dyDescent="0.25">
      <c r="A8" s="342" t="s">
        <v>227</v>
      </c>
      <c r="B8" s="342"/>
      <c r="C8" s="391"/>
      <c r="D8" s="391"/>
      <c r="E8" s="391"/>
      <c r="F8" s="139"/>
      <c r="G8" s="139"/>
      <c r="H8" s="139"/>
    </row>
    <row r="9" spans="1:9" ht="24.75" customHeight="1" x14ac:dyDescent="0.25">
      <c r="A9" s="139"/>
      <c r="B9" s="139"/>
      <c r="C9" s="139"/>
      <c r="D9" s="139"/>
      <c r="E9" s="139"/>
      <c r="F9" s="139"/>
      <c r="G9" s="139"/>
      <c r="H9" s="139"/>
    </row>
    <row r="10" spans="1:9" ht="22.5" customHeight="1" x14ac:dyDescent="0.45">
      <c r="A10" s="140" t="s">
        <v>0</v>
      </c>
      <c r="B10" s="142" t="s">
        <v>1</v>
      </c>
      <c r="C10" s="1"/>
      <c r="D10" s="2"/>
      <c r="E10" s="2"/>
      <c r="F10" s="2"/>
      <c r="G10" s="2"/>
      <c r="H10" s="2"/>
      <c r="I10" s="3"/>
    </row>
    <row r="11" spans="1:9" ht="21.75" thickBot="1" x14ac:dyDescent="0.5">
      <c r="A11" s="141" t="s">
        <v>2</v>
      </c>
      <c r="B11" s="143" t="s">
        <v>3</v>
      </c>
      <c r="C11" s="4"/>
      <c r="D11" s="5"/>
      <c r="E11" s="5"/>
      <c r="G11" s="5"/>
      <c r="H11" s="5"/>
      <c r="I11" s="3"/>
    </row>
    <row r="12" spans="1:9" ht="18.75" x14ac:dyDescent="0.45">
      <c r="A12" s="100"/>
      <c r="B12" s="144" t="s">
        <v>4</v>
      </c>
      <c r="C12" s="147" t="s">
        <v>5</v>
      </c>
      <c r="D12" s="145" t="s">
        <v>6</v>
      </c>
      <c r="E12" s="146" t="s">
        <v>7</v>
      </c>
      <c r="F12" s="7"/>
      <c r="G12" s="3"/>
      <c r="H12" s="7"/>
      <c r="I12" s="3"/>
    </row>
    <row r="13" spans="1:9" ht="18.75" x14ac:dyDescent="0.45">
      <c r="A13" s="100"/>
      <c r="B13" s="8">
        <v>1</v>
      </c>
      <c r="C13" s="148" t="s">
        <v>8</v>
      </c>
      <c r="D13" s="9"/>
      <c r="E13" s="10"/>
      <c r="F13" s="11"/>
      <c r="G13" s="3"/>
      <c r="H13" s="7"/>
      <c r="I13" s="3"/>
    </row>
    <row r="14" spans="1:9" ht="18.75" x14ac:dyDescent="0.45">
      <c r="A14" s="100"/>
      <c r="B14" s="256" t="s">
        <v>25</v>
      </c>
      <c r="C14" s="149" t="s">
        <v>9</v>
      </c>
      <c r="D14" s="9"/>
      <c r="E14" s="10"/>
      <c r="F14" s="11"/>
      <c r="G14" s="3"/>
      <c r="H14" s="7"/>
      <c r="I14" s="3"/>
    </row>
    <row r="15" spans="1:9" ht="19.5" thickBot="1" x14ac:dyDescent="0.5">
      <c r="A15" s="100"/>
      <c r="B15" s="150" t="s">
        <v>10</v>
      </c>
      <c r="C15" s="12"/>
      <c r="D15" s="12"/>
      <c r="E15" s="263">
        <f>SUM(E13:E14)</f>
        <v>0</v>
      </c>
      <c r="F15" s="11"/>
      <c r="G15" s="3"/>
      <c r="H15" s="7"/>
      <c r="I15" s="3"/>
    </row>
    <row r="16" spans="1:9" ht="18.75" x14ac:dyDescent="0.45">
      <c r="A16" s="100"/>
      <c r="B16" s="13"/>
      <c r="C16" s="13"/>
      <c r="D16" s="13"/>
      <c r="E16" s="13"/>
      <c r="F16" s="13"/>
      <c r="G16" s="3"/>
      <c r="H16" s="7"/>
      <c r="I16" s="3"/>
    </row>
    <row r="18" spans="1:9" ht="21.75" thickBot="1" x14ac:dyDescent="0.5">
      <c r="A18" s="141" t="s">
        <v>11</v>
      </c>
      <c r="B18" s="143" t="s">
        <v>215</v>
      </c>
      <c r="C18" s="14"/>
      <c r="D18" s="14"/>
      <c r="E18" s="14"/>
      <c r="F18" s="5"/>
      <c r="G18" s="5"/>
      <c r="H18" s="7"/>
      <c r="I18" s="3"/>
    </row>
    <row r="19" spans="1:9" ht="25.5" customHeight="1" x14ac:dyDescent="0.45">
      <c r="A19" s="100"/>
      <c r="B19" s="338" t="s">
        <v>13</v>
      </c>
      <c r="C19" s="333" t="s">
        <v>14</v>
      </c>
      <c r="D19" s="333" t="s">
        <v>15</v>
      </c>
      <c r="E19" s="335" t="s">
        <v>16</v>
      </c>
      <c r="F19" s="336"/>
      <c r="G19" s="15"/>
      <c r="H19" s="7"/>
      <c r="I19" s="3"/>
    </row>
    <row r="20" spans="1:9" ht="19.5" thickBot="1" x14ac:dyDescent="0.5">
      <c r="A20" s="100"/>
      <c r="B20" s="339"/>
      <c r="C20" s="334"/>
      <c r="D20" s="334"/>
      <c r="E20" s="151" t="s">
        <v>17</v>
      </c>
      <c r="F20" s="152" t="s">
        <v>18</v>
      </c>
      <c r="G20" s="153" t="s">
        <v>19</v>
      </c>
      <c r="H20" s="7"/>
      <c r="I20" s="3"/>
    </row>
    <row r="21" spans="1:9" ht="18.75" x14ac:dyDescent="0.45">
      <c r="A21" s="7"/>
      <c r="B21" s="17">
        <v>1</v>
      </c>
      <c r="C21" s="18"/>
      <c r="D21" s="19"/>
      <c r="E21" s="18"/>
      <c r="F21" s="264">
        <f>D21*E21</f>
        <v>0</v>
      </c>
      <c r="G21" s="20"/>
      <c r="H21" s="7"/>
      <c r="I21" s="3"/>
    </row>
    <row r="22" spans="1:9" ht="18.75" x14ac:dyDescent="0.45">
      <c r="A22" s="7"/>
      <c r="B22" s="21">
        <v>2</v>
      </c>
      <c r="C22" s="86"/>
      <c r="D22" s="22"/>
      <c r="E22" s="86"/>
      <c r="F22" s="265">
        <f t="shared" ref="F22:F35" si="0">D22*E22</f>
        <v>0</v>
      </c>
      <c r="G22" s="23"/>
      <c r="H22" s="7"/>
      <c r="I22" s="3"/>
    </row>
    <row r="23" spans="1:9" ht="18.75" x14ac:dyDescent="0.45">
      <c r="A23" s="7"/>
      <c r="B23" s="17">
        <v>3</v>
      </c>
      <c r="C23" s="86"/>
      <c r="D23" s="22"/>
      <c r="E23" s="86"/>
      <c r="F23" s="265">
        <f t="shared" si="0"/>
        <v>0</v>
      </c>
      <c r="G23" s="23"/>
      <c r="H23" s="7"/>
      <c r="I23" s="3"/>
    </row>
    <row r="24" spans="1:9" ht="18.75" x14ac:dyDescent="0.45">
      <c r="A24" s="7"/>
      <c r="B24" s="24">
        <v>4</v>
      </c>
      <c r="C24" s="86"/>
      <c r="D24" s="22"/>
      <c r="E24" s="86"/>
      <c r="F24" s="265">
        <f t="shared" si="0"/>
        <v>0</v>
      </c>
      <c r="G24" s="23"/>
      <c r="H24" s="7"/>
      <c r="I24" s="3"/>
    </row>
    <row r="25" spans="1:9" ht="18.75" x14ac:dyDescent="0.45">
      <c r="A25" s="7"/>
      <c r="B25" s="24">
        <v>5</v>
      </c>
      <c r="C25" s="86"/>
      <c r="D25" s="22"/>
      <c r="E25" s="86"/>
      <c r="F25" s="265">
        <f t="shared" si="0"/>
        <v>0</v>
      </c>
      <c r="G25" s="23"/>
      <c r="H25" s="7"/>
      <c r="I25" s="3"/>
    </row>
    <row r="26" spans="1:9" ht="18.75" x14ac:dyDescent="0.45">
      <c r="A26" s="7"/>
      <c r="B26" s="24">
        <v>6</v>
      </c>
      <c r="C26" s="86"/>
      <c r="D26" s="22"/>
      <c r="E26" s="86"/>
      <c r="F26" s="265">
        <f t="shared" si="0"/>
        <v>0</v>
      </c>
      <c r="G26" s="23"/>
      <c r="H26" s="7"/>
      <c r="I26" s="3"/>
    </row>
    <row r="27" spans="1:9" ht="18.75" x14ac:dyDescent="0.45">
      <c r="A27" s="7"/>
      <c r="B27" s="24">
        <v>7</v>
      </c>
      <c r="C27" s="86"/>
      <c r="D27" s="22"/>
      <c r="E27" s="86"/>
      <c r="F27" s="265">
        <f t="shared" si="0"/>
        <v>0</v>
      </c>
      <c r="G27" s="23"/>
      <c r="H27" s="7"/>
      <c r="I27" s="3"/>
    </row>
    <row r="28" spans="1:9" ht="18.75" x14ac:dyDescent="0.45">
      <c r="A28" s="7"/>
      <c r="B28" s="24">
        <v>8</v>
      </c>
      <c r="C28" s="86"/>
      <c r="D28" s="22"/>
      <c r="E28" s="86"/>
      <c r="F28" s="265">
        <f t="shared" si="0"/>
        <v>0</v>
      </c>
      <c r="G28" s="23"/>
      <c r="H28" s="7"/>
      <c r="I28" s="3"/>
    </row>
    <row r="29" spans="1:9" ht="18.75" x14ac:dyDescent="0.45">
      <c r="A29" s="7"/>
      <c r="B29" s="21">
        <v>9</v>
      </c>
      <c r="C29" s="86"/>
      <c r="D29" s="22"/>
      <c r="E29" s="86"/>
      <c r="F29" s="265">
        <f t="shared" si="0"/>
        <v>0</v>
      </c>
      <c r="G29" s="23"/>
      <c r="H29" s="7"/>
      <c r="I29" s="3"/>
    </row>
    <row r="30" spans="1:9" ht="18.75" x14ac:dyDescent="0.45">
      <c r="A30" s="7"/>
      <c r="B30" s="24">
        <v>10</v>
      </c>
      <c r="C30" s="86"/>
      <c r="D30" s="22"/>
      <c r="E30" s="86"/>
      <c r="F30" s="265">
        <f t="shared" si="0"/>
        <v>0</v>
      </c>
      <c r="G30" s="23"/>
      <c r="H30" s="7"/>
      <c r="I30" s="3"/>
    </row>
    <row r="31" spans="1:9" ht="18.75" x14ac:dyDescent="0.45">
      <c r="A31" s="7"/>
      <c r="B31" s="21">
        <v>11</v>
      </c>
      <c r="C31" s="86"/>
      <c r="D31" s="22"/>
      <c r="E31" s="86"/>
      <c r="F31" s="265">
        <f t="shared" si="0"/>
        <v>0</v>
      </c>
      <c r="G31" s="23"/>
      <c r="H31" s="7"/>
      <c r="I31" s="3"/>
    </row>
    <row r="32" spans="1:9" ht="18.75" x14ac:dyDescent="0.45">
      <c r="A32" s="7"/>
      <c r="B32" s="24">
        <v>12</v>
      </c>
      <c r="C32" s="86"/>
      <c r="D32" s="22"/>
      <c r="E32" s="86"/>
      <c r="F32" s="265">
        <f t="shared" si="0"/>
        <v>0</v>
      </c>
      <c r="G32" s="23"/>
      <c r="H32" s="7"/>
      <c r="I32" s="3"/>
    </row>
    <row r="33" spans="1:9" ht="18.75" x14ac:dyDescent="0.45">
      <c r="A33" s="100"/>
      <c r="B33" s="21">
        <v>13</v>
      </c>
      <c r="C33" s="86"/>
      <c r="D33" s="22"/>
      <c r="E33" s="25"/>
      <c r="F33" s="265">
        <f t="shared" si="0"/>
        <v>0</v>
      </c>
      <c r="G33" s="26"/>
      <c r="H33" s="27"/>
      <c r="I33" s="3"/>
    </row>
    <row r="34" spans="1:9" ht="18.75" x14ac:dyDescent="0.45">
      <c r="A34" s="100"/>
      <c r="B34" s="24">
        <v>14</v>
      </c>
      <c r="C34" s="86"/>
      <c r="D34" s="22"/>
      <c r="E34" s="25"/>
      <c r="F34" s="265">
        <f t="shared" si="0"/>
        <v>0</v>
      </c>
      <c r="G34" s="26"/>
      <c r="H34" s="27"/>
      <c r="I34" s="3"/>
    </row>
    <row r="35" spans="1:9" ht="18.75" x14ac:dyDescent="0.45">
      <c r="A35" s="100"/>
      <c r="B35" s="21">
        <v>15</v>
      </c>
      <c r="C35" s="28"/>
      <c r="D35" s="29"/>
      <c r="E35" s="25"/>
      <c r="F35" s="265">
        <f t="shared" si="0"/>
        <v>0</v>
      </c>
      <c r="G35" s="23"/>
      <c r="H35" s="7"/>
      <c r="I35" s="3"/>
    </row>
    <row r="36" spans="1:9" ht="19.5" thickBot="1" x14ac:dyDescent="0.5">
      <c r="A36" s="100"/>
      <c r="B36" s="150" t="s">
        <v>10</v>
      </c>
      <c r="C36" s="30"/>
      <c r="D36" s="259"/>
      <c r="E36" s="12"/>
      <c r="F36" s="266">
        <f>SUM(F21:F35)</f>
        <v>0</v>
      </c>
      <c r="G36" s="31"/>
      <c r="H36" s="7"/>
      <c r="I36" s="3"/>
    </row>
    <row r="37" spans="1:9" ht="18.75" customHeight="1" x14ac:dyDescent="0.45">
      <c r="A37" s="100"/>
      <c r="B37" s="337" t="s">
        <v>20</v>
      </c>
      <c r="C37" s="337"/>
      <c r="D37" s="337"/>
      <c r="E37" s="337"/>
      <c r="F37" s="7"/>
      <c r="G37" s="7"/>
      <c r="H37" s="7"/>
      <c r="I37" s="3"/>
    </row>
    <row r="38" spans="1:9" ht="18.75" customHeight="1" x14ac:dyDescent="0.45">
      <c r="A38" s="100"/>
      <c r="B38" s="138"/>
      <c r="C38" s="138"/>
      <c r="D38" s="138"/>
      <c r="E38" s="138"/>
      <c r="F38" s="7"/>
      <c r="G38" s="7"/>
      <c r="H38" s="7"/>
      <c r="I38" s="3"/>
    </row>
    <row r="39" spans="1:9" ht="18.75" customHeight="1" x14ac:dyDescent="0.45">
      <c r="A39" s="100"/>
      <c r="B39" s="138"/>
      <c r="C39" s="138"/>
      <c r="D39" s="138"/>
      <c r="E39" s="138"/>
      <c r="F39" s="7"/>
      <c r="G39" s="7"/>
      <c r="H39" s="7"/>
      <c r="I39" s="3"/>
    </row>
    <row r="40" spans="1:9" ht="82.5" customHeight="1" x14ac:dyDescent="0.45">
      <c r="A40" s="100"/>
      <c r="B40" s="138"/>
      <c r="C40" s="138"/>
      <c r="D40" s="138"/>
      <c r="E40" s="138"/>
      <c r="F40" s="7"/>
      <c r="G40" s="7"/>
      <c r="H40" s="7"/>
      <c r="I40" s="3"/>
    </row>
    <row r="42" spans="1:9" ht="21.75" thickBot="1" x14ac:dyDescent="0.5">
      <c r="A42" s="141" t="s">
        <v>21</v>
      </c>
      <c r="B42" s="143" t="s">
        <v>208</v>
      </c>
      <c r="C42" s="32"/>
      <c r="D42" s="33"/>
      <c r="E42" s="33"/>
      <c r="F42" s="33"/>
      <c r="G42" s="5"/>
      <c r="H42" s="7"/>
      <c r="I42" s="3"/>
    </row>
    <row r="43" spans="1:9" ht="18.75" x14ac:dyDescent="0.45">
      <c r="A43" s="100"/>
      <c r="B43" s="340" t="s">
        <v>13</v>
      </c>
      <c r="C43" s="329" t="s">
        <v>22</v>
      </c>
      <c r="D43" s="329" t="s">
        <v>15</v>
      </c>
      <c r="E43" s="331" t="s">
        <v>23</v>
      </c>
      <c r="F43" s="329" t="s">
        <v>24</v>
      </c>
      <c r="G43" s="7"/>
      <c r="H43" s="7"/>
      <c r="I43" s="3"/>
    </row>
    <row r="44" spans="1:9" ht="19.5" thickBot="1" x14ac:dyDescent="0.5">
      <c r="A44" s="100"/>
      <c r="B44" s="341"/>
      <c r="C44" s="330"/>
      <c r="D44" s="330"/>
      <c r="E44" s="332"/>
      <c r="F44" s="330"/>
      <c r="G44" s="7"/>
      <c r="H44" s="7"/>
      <c r="I44" s="3"/>
    </row>
    <row r="45" spans="1:9" ht="18.75" x14ac:dyDescent="0.45">
      <c r="A45" s="7"/>
      <c r="B45" s="34">
        <v>1</v>
      </c>
      <c r="C45" s="18"/>
      <c r="D45" s="35"/>
      <c r="E45" s="36"/>
      <c r="F45" s="267">
        <f>D45*E45</f>
        <v>0</v>
      </c>
      <c r="G45" s="7"/>
      <c r="H45" s="7"/>
      <c r="I45" s="3"/>
    </row>
    <row r="46" spans="1:9" ht="18.75" x14ac:dyDescent="0.45">
      <c r="A46" s="7"/>
      <c r="B46" s="255" t="s">
        <v>25</v>
      </c>
      <c r="C46" s="86"/>
      <c r="D46" s="29"/>
      <c r="E46" s="25"/>
      <c r="F46" s="268">
        <f t="shared" ref="F46:F54" si="1">D46*E46</f>
        <v>0</v>
      </c>
      <c r="G46" s="7"/>
      <c r="H46" s="7"/>
      <c r="I46" s="3"/>
    </row>
    <row r="47" spans="1:9" ht="18.75" x14ac:dyDescent="0.45">
      <c r="A47" s="7"/>
      <c r="B47" s="154" t="s">
        <v>26</v>
      </c>
      <c r="C47" s="86"/>
      <c r="D47" s="29"/>
      <c r="E47" s="25"/>
      <c r="F47" s="268">
        <f t="shared" si="1"/>
        <v>0</v>
      </c>
      <c r="G47" s="7"/>
      <c r="H47" s="7"/>
      <c r="I47" s="3"/>
    </row>
    <row r="48" spans="1:9" ht="18.75" x14ac:dyDescent="0.45">
      <c r="A48" s="7"/>
      <c r="B48" s="255" t="s">
        <v>27</v>
      </c>
      <c r="C48" s="86"/>
      <c r="D48" s="29"/>
      <c r="E48" s="25"/>
      <c r="F48" s="268">
        <f t="shared" si="1"/>
        <v>0</v>
      </c>
      <c r="G48" s="7"/>
      <c r="H48" s="7"/>
      <c r="I48" s="3"/>
    </row>
    <row r="49" spans="1:9" ht="18.75" x14ac:dyDescent="0.45">
      <c r="A49" s="7"/>
      <c r="B49" s="255" t="s">
        <v>28</v>
      </c>
      <c r="C49" s="86"/>
      <c r="D49" s="29"/>
      <c r="E49" s="25"/>
      <c r="F49" s="268">
        <f t="shared" si="1"/>
        <v>0</v>
      </c>
      <c r="G49" s="7"/>
      <c r="H49" s="7"/>
      <c r="I49" s="3"/>
    </row>
    <row r="50" spans="1:9" ht="18.75" x14ac:dyDescent="0.45">
      <c r="A50" s="7"/>
      <c r="B50" s="255" t="s">
        <v>29</v>
      </c>
      <c r="C50" s="86"/>
      <c r="D50" s="29"/>
      <c r="E50" s="25"/>
      <c r="F50" s="268">
        <f t="shared" si="1"/>
        <v>0</v>
      </c>
      <c r="G50" s="7"/>
      <c r="H50" s="7"/>
      <c r="I50" s="3"/>
    </row>
    <row r="51" spans="1:9" ht="18.75" x14ac:dyDescent="0.45">
      <c r="A51" s="7"/>
      <c r="B51" s="255" t="s">
        <v>225</v>
      </c>
      <c r="C51" s="86"/>
      <c r="D51" s="29"/>
      <c r="E51" s="25"/>
      <c r="F51" s="268">
        <f t="shared" si="1"/>
        <v>0</v>
      </c>
      <c r="G51" s="7"/>
      <c r="H51" s="7"/>
      <c r="I51" s="3"/>
    </row>
    <row r="52" spans="1:9" ht="18.75" x14ac:dyDescent="0.45">
      <c r="A52" s="7"/>
      <c r="B52" s="255" t="s">
        <v>149</v>
      </c>
      <c r="C52" s="86"/>
      <c r="D52" s="29"/>
      <c r="E52" s="25"/>
      <c r="F52" s="268">
        <f t="shared" si="1"/>
        <v>0</v>
      </c>
      <c r="G52" s="7"/>
      <c r="H52" s="7"/>
      <c r="I52" s="3"/>
    </row>
    <row r="53" spans="1:9" ht="18.75" x14ac:dyDescent="0.45">
      <c r="A53" s="7"/>
      <c r="B53" s="255" t="s">
        <v>162</v>
      </c>
      <c r="C53" s="86"/>
      <c r="D53" s="29"/>
      <c r="E53" s="25"/>
      <c r="F53" s="268">
        <f t="shared" si="1"/>
        <v>0</v>
      </c>
      <c r="G53" s="7"/>
      <c r="H53" s="7"/>
      <c r="I53" s="3"/>
    </row>
    <row r="54" spans="1:9" ht="18.75" x14ac:dyDescent="0.45">
      <c r="A54" s="7"/>
      <c r="B54" s="255" t="s">
        <v>165</v>
      </c>
      <c r="C54" s="86"/>
      <c r="D54" s="29"/>
      <c r="E54" s="25"/>
      <c r="F54" s="268">
        <f t="shared" si="1"/>
        <v>0</v>
      </c>
      <c r="G54" s="7"/>
      <c r="H54" s="7"/>
      <c r="I54" s="3"/>
    </row>
    <row r="55" spans="1:9" ht="19.5" thickBot="1" x14ac:dyDescent="0.5">
      <c r="A55" s="100"/>
      <c r="B55" s="155" t="s">
        <v>30</v>
      </c>
      <c r="C55" s="39"/>
      <c r="D55" s="39"/>
      <c r="E55" s="39"/>
      <c r="F55" s="269">
        <f>SUM(F45:F54)</f>
        <v>0</v>
      </c>
      <c r="G55" s="7"/>
      <c r="H55" s="7"/>
      <c r="I55" s="3"/>
    </row>
    <row r="56" spans="1:9" ht="18.75" x14ac:dyDescent="0.45">
      <c r="A56" s="100"/>
      <c r="G56" s="7"/>
      <c r="H56" s="7"/>
      <c r="I56" s="3"/>
    </row>
    <row r="57" spans="1:9" ht="18.75" x14ac:dyDescent="0.45">
      <c r="A57" s="100"/>
      <c r="G57" s="7"/>
      <c r="H57" s="7"/>
      <c r="I57" s="3"/>
    </row>
    <row r="58" spans="1:9" ht="18.75" x14ac:dyDescent="0.45">
      <c r="A58" s="100"/>
      <c r="G58" s="7"/>
      <c r="H58" s="7"/>
      <c r="I58" s="3"/>
    </row>
    <row r="59" spans="1:9" ht="18.75" x14ac:dyDescent="0.45">
      <c r="A59" s="100"/>
      <c r="G59" s="7"/>
      <c r="H59" s="7"/>
      <c r="I59" s="3"/>
    </row>
    <row r="61" spans="1:9" hidden="1" x14ac:dyDescent="0.25"/>
    <row r="62" spans="1:9" hidden="1" x14ac:dyDescent="0.25"/>
    <row r="63" spans="1:9" hidden="1" x14ac:dyDescent="0.25"/>
    <row r="64" spans="1:9" hidden="1" x14ac:dyDescent="0.25"/>
    <row r="65" spans="1:9" hidden="1" x14ac:dyDescent="0.25"/>
    <row r="66" spans="1:9" ht="21.75" thickBot="1" x14ac:dyDescent="0.5">
      <c r="A66" s="141" t="s">
        <v>31</v>
      </c>
      <c r="B66" s="156" t="s">
        <v>216</v>
      </c>
      <c r="C66" s="41"/>
      <c r="D66" s="41"/>
      <c r="E66" s="41"/>
      <c r="F66" s="7"/>
      <c r="G66" s="7"/>
      <c r="H66" s="7"/>
      <c r="I66" s="3"/>
    </row>
    <row r="67" spans="1:9" ht="18.75" x14ac:dyDescent="0.45">
      <c r="A67" s="100"/>
      <c r="B67" s="340" t="s">
        <v>13</v>
      </c>
      <c r="C67" s="329" t="s">
        <v>22</v>
      </c>
      <c r="D67" s="329" t="s">
        <v>15</v>
      </c>
      <c r="E67" s="331" t="s">
        <v>23</v>
      </c>
      <c r="F67" s="329" t="s">
        <v>33</v>
      </c>
      <c r="G67" s="7"/>
      <c r="H67" s="7"/>
      <c r="I67" s="3"/>
    </row>
    <row r="68" spans="1:9" ht="19.5" thickBot="1" x14ac:dyDescent="0.5">
      <c r="A68" s="100"/>
      <c r="B68" s="341"/>
      <c r="C68" s="330"/>
      <c r="D68" s="330"/>
      <c r="E68" s="332"/>
      <c r="F68" s="330"/>
      <c r="G68" s="7"/>
      <c r="H68" s="7"/>
      <c r="I68" s="3"/>
    </row>
    <row r="69" spans="1:9" ht="18.75" x14ac:dyDescent="0.45">
      <c r="A69" s="7"/>
      <c r="B69" s="42">
        <v>1</v>
      </c>
      <c r="C69" s="43"/>
      <c r="D69" s="35"/>
      <c r="E69" s="36"/>
      <c r="F69" s="267">
        <f>D69*E69</f>
        <v>0</v>
      </c>
      <c r="G69" s="7"/>
      <c r="H69" s="7"/>
      <c r="I69" s="3"/>
    </row>
    <row r="70" spans="1:9" ht="18.75" x14ac:dyDescent="0.45">
      <c r="A70" s="7"/>
      <c r="B70" s="157" t="s">
        <v>25</v>
      </c>
      <c r="C70" s="9"/>
      <c r="D70" s="29"/>
      <c r="E70" s="25"/>
      <c r="F70" s="268">
        <f t="shared" ref="F70:F73" si="2">D70*E70</f>
        <v>0</v>
      </c>
      <c r="G70" s="7"/>
      <c r="H70" s="7"/>
      <c r="I70" s="3"/>
    </row>
    <row r="71" spans="1:9" ht="18.75" x14ac:dyDescent="0.45">
      <c r="A71" s="7"/>
      <c r="B71" s="157" t="s">
        <v>26</v>
      </c>
      <c r="C71" s="9"/>
      <c r="D71" s="29"/>
      <c r="E71" s="25"/>
      <c r="F71" s="268">
        <f t="shared" si="2"/>
        <v>0</v>
      </c>
      <c r="G71" s="7"/>
      <c r="H71" s="7"/>
      <c r="I71" s="3"/>
    </row>
    <row r="72" spans="1:9" ht="18.75" x14ac:dyDescent="0.45">
      <c r="A72" s="7"/>
      <c r="B72" s="157" t="s">
        <v>27</v>
      </c>
      <c r="C72" s="9"/>
      <c r="D72" s="29"/>
      <c r="E72" s="25"/>
      <c r="F72" s="268">
        <f t="shared" si="2"/>
        <v>0</v>
      </c>
      <c r="G72" s="7"/>
      <c r="H72" s="7"/>
      <c r="I72" s="3"/>
    </row>
    <row r="73" spans="1:9" ht="18.75" x14ac:dyDescent="0.45">
      <c r="A73" s="100"/>
      <c r="B73" s="157" t="s">
        <v>28</v>
      </c>
      <c r="C73" s="9"/>
      <c r="D73" s="29"/>
      <c r="E73" s="25"/>
      <c r="F73" s="268">
        <f t="shared" si="2"/>
        <v>0</v>
      </c>
      <c r="G73" s="7"/>
      <c r="H73" s="7"/>
      <c r="I73" s="3"/>
    </row>
    <row r="74" spans="1:9" ht="19.5" thickBot="1" x14ac:dyDescent="0.5">
      <c r="A74" s="100"/>
      <c r="B74" s="150" t="s">
        <v>30</v>
      </c>
      <c r="C74" s="12"/>
      <c r="D74" s="12"/>
      <c r="E74" s="12"/>
      <c r="F74" s="270">
        <f>SUM(F69:F73)</f>
        <v>0</v>
      </c>
      <c r="G74" s="7"/>
      <c r="H74" s="7"/>
      <c r="I74" s="3"/>
    </row>
    <row r="75" spans="1:9" ht="18.75" x14ac:dyDescent="0.45">
      <c r="A75" s="100"/>
      <c r="G75" s="7"/>
      <c r="H75" s="7"/>
      <c r="I75" s="3"/>
    </row>
    <row r="76" spans="1:9" ht="18.75" x14ac:dyDescent="0.45">
      <c r="A76" s="100"/>
      <c r="G76" s="7"/>
      <c r="H76" s="7"/>
      <c r="I76" s="3"/>
    </row>
    <row r="77" spans="1:9" ht="18.75" x14ac:dyDescent="0.45">
      <c r="A77" s="100"/>
      <c r="G77" s="7"/>
      <c r="H77" s="7"/>
      <c r="I77" s="3"/>
    </row>
    <row r="78" spans="1:9" ht="18.75" x14ac:dyDescent="0.45">
      <c r="A78" s="100"/>
      <c r="G78" s="7"/>
      <c r="H78" s="7"/>
      <c r="I78" s="3"/>
    </row>
    <row r="79" spans="1:9" ht="19.5" thickBot="1" x14ac:dyDescent="0.5">
      <c r="A79" s="100"/>
      <c r="G79" s="7"/>
      <c r="H79" s="7"/>
      <c r="I79" s="3"/>
    </row>
    <row r="80" spans="1:9" ht="27" customHeight="1" thickBot="1" x14ac:dyDescent="0.6">
      <c r="A80" s="158" t="s">
        <v>34</v>
      </c>
      <c r="B80" s="159" t="s">
        <v>217</v>
      </c>
      <c r="C80" s="45"/>
      <c r="D80" s="46"/>
      <c r="E80" s="46"/>
      <c r="F80" s="47"/>
      <c r="G80" s="7"/>
      <c r="H80" s="7"/>
      <c r="I80" s="3"/>
    </row>
    <row r="81" spans="1:9" ht="21.75" thickBot="1" x14ac:dyDescent="0.5">
      <c r="A81" s="7"/>
      <c r="B81" s="160" t="s">
        <v>4</v>
      </c>
      <c r="C81" s="163" t="s">
        <v>5</v>
      </c>
      <c r="D81" s="161" t="s">
        <v>35</v>
      </c>
      <c r="E81" s="162" t="s">
        <v>36</v>
      </c>
      <c r="F81" s="7"/>
      <c r="G81" s="48"/>
      <c r="H81" s="7"/>
      <c r="I81" s="3"/>
    </row>
    <row r="82" spans="1:9" ht="18.75" x14ac:dyDescent="0.45">
      <c r="A82" s="7"/>
      <c r="B82" s="17">
        <v>1</v>
      </c>
      <c r="C82" s="164" t="s">
        <v>37</v>
      </c>
      <c r="D82" s="271">
        <f>E15</f>
        <v>0</v>
      </c>
      <c r="E82" s="37"/>
      <c r="F82" s="50"/>
      <c r="G82" s="48"/>
      <c r="H82" s="7"/>
      <c r="I82" s="3"/>
    </row>
    <row r="83" spans="1:9" ht="18.75" x14ac:dyDescent="0.45">
      <c r="A83" s="7"/>
      <c r="B83" s="24">
        <v>2</v>
      </c>
      <c r="C83" s="148" t="s">
        <v>12</v>
      </c>
      <c r="D83" s="272">
        <f>F36</f>
        <v>0</v>
      </c>
      <c r="E83" s="38"/>
      <c r="F83" s="50"/>
      <c r="G83" s="48"/>
      <c r="H83" s="7"/>
      <c r="I83" s="3"/>
    </row>
    <row r="84" spans="1:9" ht="18.75" x14ac:dyDescent="0.45">
      <c r="A84" s="7"/>
      <c r="B84" s="24">
        <v>3</v>
      </c>
      <c r="C84" s="165" t="s">
        <v>38</v>
      </c>
      <c r="D84" s="272">
        <f>F55</f>
        <v>0</v>
      </c>
      <c r="E84" s="51"/>
      <c r="F84" s="50"/>
      <c r="G84" s="48"/>
      <c r="H84" s="7"/>
      <c r="I84" s="3"/>
    </row>
    <row r="85" spans="1:9" ht="18.75" x14ac:dyDescent="0.45">
      <c r="A85" s="7"/>
      <c r="B85" s="24">
        <v>4</v>
      </c>
      <c r="C85" s="166" t="s">
        <v>32</v>
      </c>
      <c r="D85" s="272">
        <f>F74</f>
        <v>0</v>
      </c>
      <c r="E85" s="51"/>
      <c r="F85" s="50"/>
      <c r="G85" s="48"/>
      <c r="H85" s="7"/>
      <c r="I85" s="3"/>
    </row>
    <row r="86" spans="1:9" ht="29.25" customHeight="1" thickBot="1" x14ac:dyDescent="0.5">
      <c r="A86" s="7"/>
      <c r="B86" s="167" t="s">
        <v>39</v>
      </c>
      <c r="C86" s="52"/>
      <c r="D86" s="273">
        <f>SUM(D82:D85)</f>
        <v>0</v>
      </c>
      <c r="E86" s="274">
        <f>SUM(E82:E85)</f>
        <v>0</v>
      </c>
      <c r="F86" s="53"/>
      <c r="G86" s="48"/>
      <c r="H86" s="7"/>
      <c r="I86" s="3"/>
    </row>
    <row r="87" spans="1:9" ht="29.25" customHeight="1" x14ac:dyDescent="0.45">
      <c r="A87" s="7"/>
      <c r="F87" s="53"/>
      <c r="G87" s="48"/>
      <c r="H87" s="7"/>
      <c r="I87" s="3"/>
    </row>
    <row r="88" spans="1:9" ht="29.25" customHeight="1" x14ac:dyDescent="0.45">
      <c r="A88" s="7"/>
      <c r="F88" s="53"/>
      <c r="G88" s="48"/>
      <c r="H88" s="7"/>
      <c r="I88" s="3"/>
    </row>
    <row r="89" spans="1:9" ht="21" x14ac:dyDescent="0.45">
      <c r="A89" s="140" t="s">
        <v>25</v>
      </c>
      <c r="B89" s="168" t="s">
        <v>40</v>
      </c>
      <c r="C89" s="54"/>
      <c r="D89" s="54"/>
      <c r="E89" s="32"/>
      <c r="F89" s="32"/>
      <c r="G89" s="32"/>
      <c r="H89" s="32"/>
      <c r="I89" s="3"/>
    </row>
    <row r="90" spans="1:9" ht="21" x14ac:dyDescent="0.45">
      <c r="A90" s="141" t="s">
        <v>209</v>
      </c>
      <c r="B90" s="156" t="s">
        <v>218</v>
      </c>
      <c r="C90" s="40"/>
      <c r="D90" s="40"/>
      <c r="E90" s="40"/>
      <c r="F90" s="40"/>
      <c r="G90" s="40"/>
      <c r="H90" s="40"/>
      <c r="I90" s="55"/>
    </row>
    <row r="91" spans="1:9" ht="19.5" thickBot="1" x14ac:dyDescent="0.5">
      <c r="A91" s="169" t="s">
        <v>41</v>
      </c>
      <c r="B91" s="56"/>
      <c r="C91" s="56"/>
      <c r="D91" s="56"/>
      <c r="E91" s="57"/>
      <c r="F91" s="7"/>
      <c r="G91" s="7"/>
      <c r="H91" s="7"/>
      <c r="I91" s="3"/>
    </row>
    <row r="92" spans="1:9" ht="21" x14ac:dyDescent="0.45">
      <c r="A92" s="100"/>
      <c r="B92" s="262" t="s">
        <v>4</v>
      </c>
      <c r="C92" s="170" t="s">
        <v>5</v>
      </c>
      <c r="D92" s="170" t="s">
        <v>42</v>
      </c>
      <c r="E92" s="260" t="s">
        <v>43</v>
      </c>
      <c r="F92" s="258" t="s">
        <v>44</v>
      </c>
      <c r="G92" s="58"/>
      <c r="H92" s="7"/>
      <c r="I92" s="3"/>
    </row>
    <row r="93" spans="1:9" ht="18.75" x14ac:dyDescent="0.45">
      <c r="A93" s="100"/>
      <c r="B93" s="255" t="s">
        <v>0</v>
      </c>
      <c r="C93" s="148" t="s">
        <v>45</v>
      </c>
      <c r="D93" s="9"/>
      <c r="E93" s="59"/>
      <c r="F93" s="60"/>
      <c r="G93" s="7"/>
      <c r="H93" s="7"/>
      <c r="I93" s="3"/>
    </row>
    <row r="94" spans="1:9" ht="18.75" x14ac:dyDescent="0.45">
      <c r="A94" s="100"/>
      <c r="B94" s="255" t="s">
        <v>25</v>
      </c>
      <c r="C94" s="148" t="s">
        <v>46</v>
      </c>
      <c r="D94" s="9"/>
      <c r="E94" s="59"/>
      <c r="F94" s="60"/>
      <c r="G94" s="7"/>
      <c r="H94" s="7"/>
      <c r="I94" s="3"/>
    </row>
    <row r="95" spans="1:9" ht="18.75" x14ac:dyDescent="0.45">
      <c r="A95" s="100"/>
      <c r="B95" s="255" t="s">
        <v>26</v>
      </c>
      <c r="C95" s="148" t="s">
        <v>47</v>
      </c>
      <c r="D95" s="9"/>
      <c r="E95" s="59"/>
      <c r="F95" s="60"/>
      <c r="G95" s="7"/>
      <c r="H95" s="7"/>
      <c r="I95" s="3"/>
    </row>
    <row r="96" spans="1:9" ht="18.75" x14ac:dyDescent="0.45">
      <c r="A96" s="100"/>
      <c r="B96" s="92"/>
      <c r="C96" s="148" t="s">
        <v>48</v>
      </c>
      <c r="D96" s="61"/>
      <c r="E96" s="275">
        <f>SUM(E93:E95)</f>
        <v>0</v>
      </c>
      <c r="F96" s="276">
        <f>SUM(F93:F95)</f>
        <v>0</v>
      </c>
      <c r="G96" s="7"/>
      <c r="H96" s="7"/>
      <c r="I96" s="3"/>
    </row>
    <row r="97" spans="1:9" ht="18.75" x14ac:dyDescent="0.45">
      <c r="A97" s="100"/>
      <c r="B97" s="255" t="s">
        <v>27</v>
      </c>
      <c r="C97" s="348" t="s">
        <v>49</v>
      </c>
      <c r="D97" s="349"/>
      <c r="E97" s="350"/>
      <c r="F97" s="62"/>
      <c r="G97" s="7"/>
      <c r="H97" s="7"/>
      <c r="I97" s="3"/>
    </row>
    <row r="98" spans="1:9" ht="18.75" x14ac:dyDescent="0.45">
      <c r="A98" s="100"/>
      <c r="B98" s="255" t="s">
        <v>28</v>
      </c>
      <c r="C98" s="148" t="s">
        <v>50</v>
      </c>
      <c r="D98" s="9"/>
      <c r="E98" s="59"/>
      <c r="F98" s="60"/>
      <c r="G98" s="7"/>
      <c r="H98" s="7"/>
      <c r="I98" s="3"/>
    </row>
    <row r="99" spans="1:9" ht="19.5" thickBot="1" x14ac:dyDescent="0.5">
      <c r="A99" s="100"/>
      <c r="B99" s="351" t="s">
        <v>51</v>
      </c>
      <c r="C99" s="352"/>
      <c r="D99" s="353"/>
      <c r="E99" s="277">
        <f>E96-E98</f>
        <v>0</v>
      </c>
      <c r="F99" s="278">
        <f>F96-F98</f>
        <v>0</v>
      </c>
      <c r="G99" s="7"/>
      <c r="H99" s="7"/>
      <c r="I99" s="3"/>
    </row>
    <row r="100" spans="1:9" ht="18.75" x14ac:dyDescent="0.45">
      <c r="A100" s="100"/>
      <c r="B100" s="171" t="s">
        <v>52</v>
      </c>
      <c r="C100" s="63"/>
      <c r="D100" s="63"/>
      <c r="E100" s="63"/>
      <c r="F100" s="63"/>
      <c r="G100" s="63"/>
      <c r="H100" s="64"/>
      <c r="I100" s="65"/>
    </row>
    <row r="101" spans="1:9" ht="18.75" x14ac:dyDescent="0.45">
      <c r="A101" s="100"/>
      <c r="B101" s="171" t="s">
        <v>53</v>
      </c>
      <c r="C101" s="63"/>
      <c r="D101" s="63"/>
      <c r="E101" s="63"/>
      <c r="F101" s="63"/>
      <c r="G101" s="63"/>
      <c r="H101" s="64"/>
      <c r="I101" s="65"/>
    </row>
    <row r="102" spans="1:9" ht="18.75" x14ac:dyDescent="0.45">
      <c r="A102" s="100"/>
      <c r="B102" s="171" t="s">
        <v>54</v>
      </c>
      <c r="C102" s="63"/>
      <c r="D102" s="63"/>
      <c r="E102" s="63"/>
      <c r="F102" s="63"/>
      <c r="G102" s="63"/>
      <c r="H102" s="64"/>
      <c r="I102" s="65"/>
    </row>
    <row r="103" spans="1:9" ht="27" customHeight="1" x14ac:dyDescent="0.45">
      <c r="A103" s="100"/>
      <c r="B103" s="63"/>
      <c r="C103" s="63"/>
      <c r="D103" s="63"/>
      <c r="E103" s="63"/>
      <c r="F103" s="63"/>
      <c r="G103" s="63"/>
      <c r="H103" s="64"/>
      <c r="I103" s="65"/>
    </row>
    <row r="104" spans="1:9" ht="21.75" thickBot="1" x14ac:dyDescent="0.5">
      <c r="A104" s="140" t="s">
        <v>26</v>
      </c>
      <c r="B104" s="176" t="s">
        <v>55</v>
      </c>
      <c r="C104" s="66"/>
      <c r="D104" s="40"/>
      <c r="E104" s="40"/>
      <c r="F104" s="40"/>
      <c r="G104" s="40"/>
      <c r="H104" s="40"/>
      <c r="I104" s="3"/>
    </row>
    <row r="105" spans="1:9" ht="19.5" thickBot="1" x14ac:dyDescent="0.5">
      <c r="B105" s="177" t="s">
        <v>4</v>
      </c>
      <c r="C105" s="172" t="s">
        <v>56</v>
      </c>
      <c r="D105" s="173" t="s">
        <v>57</v>
      </c>
      <c r="E105" s="173" t="s">
        <v>58</v>
      </c>
      <c r="F105" s="174" t="s">
        <v>59</v>
      </c>
      <c r="G105" s="174" t="s">
        <v>60</v>
      </c>
      <c r="H105" s="175" t="s">
        <v>61</v>
      </c>
      <c r="I105" s="3"/>
    </row>
    <row r="106" spans="1:9" ht="18.75" x14ac:dyDescent="0.45">
      <c r="A106" s="100"/>
      <c r="B106" s="178" t="s">
        <v>0</v>
      </c>
      <c r="C106" s="18"/>
      <c r="D106" s="36"/>
      <c r="E106" s="36"/>
      <c r="F106" s="49"/>
      <c r="G106" s="49"/>
      <c r="H106" s="67"/>
      <c r="I106" s="3"/>
    </row>
    <row r="107" spans="1:9" ht="18.75" x14ac:dyDescent="0.45">
      <c r="A107" s="100"/>
      <c r="B107" s="157" t="s">
        <v>25</v>
      </c>
      <c r="C107" s="86"/>
      <c r="D107" s="25"/>
      <c r="E107" s="25"/>
      <c r="F107" s="68"/>
      <c r="G107" s="68"/>
      <c r="H107" s="23"/>
      <c r="I107" s="3"/>
    </row>
    <row r="108" spans="1:9" ht="18.75" x14ac:dyDescent="0.45">
      <c r="A108" s="100"/>
      <c r="B108" s="157" t="s">
        <v>26</v>
      </c>
      <c r="C108" s="9"/>
      <c r="D108" s="25"/>
      <c r="E108" s="25"/>
      <c r="F108" s="68"/>
      <c r="G108" s="68"/>
      <c r="H108" s="23"/>
      <c r="I108" s="3"/>
    </row>
    <row r="109" spans="1:9" ht="18.75" x14ac:dyDescent="0.45">
      <c r="A109" s="100"/>
      <c r="B109" s="157" t="s">
        <v>27</v>
      </c>
      <c r="C109" s="9"/>
      <c r="D109" s="25"/>
      <c r="E109" s="25"/>
      <c r="F109" s="68"/>
      <c r="G109" s="68"/>
      <c r="H109" s="23"/>
      <c r="I109" s="3"/>
    </row>
    <row r="110" spans="1:9" ht="19.5" thickBot="1" x14ac:dyDescent="0.5">
      <c r="A110" s="100"/>
      <c r="B110" s="167" t="s">
        <v>10</v>
      </c>
      <c r="C110" s="52"/>
      <c r="D110" s="279">
        <f>SUM(D106:D109)</f>
        <v>0</v>
      </c>
      <c r="E110" s="69"/>
      <c r="F110" s="70"/>
      <c r="G110" s="280">
        <f>SUM(G106:G109)</f>
        <v>0</v>
      </c>
      <c r="H110" s="281">
        <f>SUM(H106:H109)</f>
        <v>0</v>
      </c>
      <c r="I110" s="3"/>
    </row>
    <row r="111" spans="1:9" ht="18.75" x14ac:dyDescent="0.45">
      <c r="A111" s="354" t="s">
        <v>62</v>
      </c>
      <c r="B111" s="354"/>
      <c r="C111" s="354"/>
      <c r="D111" s="354"/>
      <c r="E111" s="354"/>
      <c r="F111" s="354"/>
      <c r="G111" s="354"/>
      <c r="I111" s="3"/>
    </row>
    <row r="112" spans="1:9" ht="18.75" x14ac:dyDescent="0.45">
      <c r="A112" s="71"/>
      <c r="B112" s="71"/>
      <c r="C112" s="71"/>
      <c r="D112" s="71"/>
      <c r="E112" s="71"/>
      <c r="F112" s="71"/>
      <c r="G112" s="71"/>
      <c r="I112" s="3"/>
    </row>
    <row r="113" spans="1:9" ht="18.75" x14ac:dyDescent="0.45">
      <c r="H113" s="7"/>
      <c r="I113" s="3"/>
    </row>
    <row r="114" spans="1:9" ht="21.75" thickBot="1" x14ac:dyDescent="0.5">
      <c r="A114" s="72">
        <v>4</v>
      </c>
      <c r="B114" s="179" t="s">
        <v>210</v>
      </c>
      <c r="C114" s="74"/>
      <c r="D114" s="75"/>
      <c r="E114" s="7"/>
      <c r="F114" s="76"/>
      <c r="G114" s="76"/>
      <c r="H114" s="76"/>
      <c r="I114" s="3"/>
    </row>
    <row r="115" spans="1:9" ht="19.5" thickBot="1" x14ac:dyDescent="0.5">
      <c r="A115" s="7"/>
      <c r="B115" s="7"/>
      <c r="C115" s="180" t="s">
        <v>5</v>
      </c>
      <c r="D115" s="172" t="s">
        <v>35</v>
      </c>
      <c r="E115" s="7"/>
      <c r="F115" s="7"/>
      <c r="G115" s="48"/>
      <c r="H115" s="7"/>
      <c r="I115" s="3"/>
    </row>
    <row r="116" spans="1:9" ht="18.75" x14ac:dyDescent="0.45">
      <c r="A116" s="7"/>
      <c r="B116" s="7"/>
      <c r="C116" s="181" t="s">
        <v>39</v>
      </c>
      <c r="D116" s="282">
        <f>D86-E86</f>
        <v>0</v>
      </c>
      <c r="E116" s="53"/>
      <c r="F116" s="53"/>
      <c r="G116" s="48"/>
      <c r="H116" s="7"/>
      <c r="I116" s="3"/>
    </row>
    <row r="117" spans="1:9" ht="18.75" x14ac:dyDescent="0.45">
      <c r="A117" s="7"/>
      <c r="B117" s="7"/>
      <c r="C117" s="182" t="s">
        <v>63</v>
      </c>
      <c r="D117" s="272">
        <f>F99+F97</f>
        <v>0</v>
      </c>
      <c r="E117" s="50"/>
      <c r="F117" s="50"/>
      <c r="G117" s="48"/>
      <c r="H117" s="7"/>
      <c r="I117" s="3"/>
    </row>
    <row r="118" spans="1:9" ht="19.5" thickBot="1" x14ac:dyDescent="0.5">
      <c r="A118" s="7"/>
      <c r="B118" s="7"/>
      <c r="C118" s="167" t="s">
        <v>64</v>
      </c>
      <c r="D118" s="273">
        <f>SUM(D116:D117)</f>
        <v>0</v>
      </c>
      <c r="E118" s="50"/>
      <c r="F118" s="50"/>
      <c r="G118" s="48"/>
      <c r="H118" s="7"/>
      <c r="I118" s="3"/>
    </row>
    <row r="119" spans="1:9" ht="21.75" thickBot="1" x14ac:dyDescent="0.5">
      <c r="A119" s="72">
        <v>5</v>
      </c>
      <c r="B119" s="183" t="s">
        <v>211</v>
      </c>
      <c r="C119" s="54"/>
      <c r="D119" s="77"/>
      <c r="E119" s="76"/>
      <c r="F119" s="76"/>
      <c r="G119" s="76"/>
      <c r="H119" s="76"/>
      <c r="I119" s="3"/>
    </row>
    <row r="120" spans="1:9" ht="21.75" thickBot="1" x14ac:dyDescent="0.6">
      <c r="A120" s="7"/>
      <c r="B120" s="7"/>
      <c r="C120" s="185" t="s">
        <v>65</v>
      </c>
      <c r="D120" s="184" t="s">
        <v>43</v>
      </c>
      <c r="E120" s="7"/>
      <c r="F120" s="7"/>
      <c r="G120" s="7"/>
      <c r="H120" s="78"/>
      <c r="I120" s="3"/>
    </row>
    <row r="121" spans="1:9" ht="18.75" x14ac:dyDescent="0.45">
      <c r="A121" s="7"/>
      <c r="B121" s="7"/>
      <c r="C121" s="186" t="s">
        <v>66</v>
      </c>
      <c r="D121" s="79"/>
      <c r="E121" s="7"/>
      <c r="F121" s="7"/>
      <c r="G121" s="7"/>
      <c r="H121" s="7"/>
      <c r="I121" s="3"/>
    </row>
    <row r="122" spans="1:9" ht="18.75" x14ac:dyDescent="0.45">
      <c r="A122" s="7"/>
      <c r="B122" s="7"/>
      <c r="C122" s="187" t="s">
        <v>67</v>
      </c>
      <c r="D122" s="80"/>
      <c r="E122" s="7"/>
      <c r="F122" s="7"/>
      <c r="G122" s="7"/>
      <c r="H122" s="7"/>
      <c r="I122" s="3"/>
    </row>
    <row r="123" spans="1:9" ht="18.75" x14ac:dyDescent="0.45">
      <c r="A123" s="7"/>
      <c r="B123" s="7"/>
      <c r="C123" s="187" t="s">
        <v>68</v>
      </c>
      <c r="D123" s="283">
        <f>D110</f>
        <v>0</v>
      </c>
      <c r="E123" s="7"/>
      <c r="F123" s="7"/>
      <c r="G123" s="7"/>
      <c r="H123" s="7"/>
      <c r="I123" s="3"/>
    </row>
    <row r="124" spans="1:9" ht="19.5" thickBot="1" x14ac:dyDescent="0.5">
      <c r="A124" s="7"/>
      <c r="B124" s="7"/>
      <c r="C124" s="188" t="s">
        <v>10</v>
      </c>
      <c r="D124" s="284">
        <f>SUM(D121:D123)</f>
        <v>0</v>
      </c>
      <c r="E124" s="7"/>
      <c r="F124" s="7"/>
      <c r="G124" s="7"/>
      <c r="H124" s="7"/>
      <c r="I124" s="7"/>
    </row>
    <row r="125" spans="1:9" ht="18.75" x14ac:dyDescent="0.25">
      <c r="A125" s="7"/>
      <c r="B125" s="7"/>
      <c r="E125" s="7"/>
      <c r="F125" s="7"/>
      <c r="G125" s="7"/>
      <c r="H125" s="7"/>
      <c r="I125" s="7"/>
    </row>
    <row r="126" spans="1:9" ht="21" x14ac:dyDescent="0.25">
      <c r="A126" s="140" t="s">
        <v>29</v>
      </c>
      <c r="B126" s="179" t="s">
        <v>69</v>
      </c>
      <c r="C126" s="73"/>
      <c r="D126" s="81"/>
      <c r="E126" s="81"/>
      <c r="F126" s="82"/>
      <c r="G126" s="82"/>
      <c r="I126" s="83"/>
    </row>
    <row r="127" spans="1:9" ht="21.75" thickBot="1" x14ac:dyDescent="0.3">
      <c r="A127" s="189" t="s">
        <v>70</v>
      </c>
      <c r="B127" s="343" t="s">
        <v>219</v>
      </c>
      <c r="C127" s="343"/>
      <c r="D127" s="343"/>
      <c r="E127" s="343"/>
      <c r="F127" s="76"/>
      <c r="G127" s="7"/>
      <c r="H127" s="7"/>
      <c r="I127" s="7"/>
    </row>
    <row r="128" spans="1:9" ht="38.25" thickBot="1" x14ac:dyDescent="0.3">
      <c r="A128" s="100"/>
      <c r="B128" s="190" t="s">
        <v>71</v>
      </c>
      <c r="C128" s="84"/>
      <c r="D128" s="191" t="s">
        <v>72</v>
      </c>
      <c r="E128" s="192" t="s">
        <v>73</v>
      </c>
      <c r="F128" s="193" t="s">
        <v>74</v>
      </c>
      <c r="G128" s="7"/>
      <c r="H128" s="7"/>
      <c r="I128" s="7"/>
    </row>
    <row r="129" spans="1:9" ht="18.75" x14ac:dyDescent="0.25">
      <c r="A129" s="100"/>
      <c r="B129" s="34">
        <v>1</v>
      </c>
      <c r="C129" s="194" t="s">
        <v>75</v>
      </c>
      <c r="D129" s="18"/>
      <c r="E129" s="18"/>
      <c r="F129" s="285">
        <f>(D129*E129)*17</f>
        <v>0</v>
      </c>
      <c r="G129" s="7"/>
      <c r="H129" s="7"/>
      <c r="I129" s="7"/>
    </row>
    <row r="130" spans="1:9" ht="18.75" x14ac:dyDescent="0.25">
      <c r="A130" s="100"/>
      <c r="B130" s="255" t="s">
        <v>25</v>
      </c>
      <c r="C130" s="195" t="s">
        <v>76</v>
      </c>
      <c r="D130" s="86"/>
      <c r="E130" s="86"/>
      <c r="F130" s="286">
        <f>(D130*E130)*17</f>
        <v>0</v>
      </c>
      <c r="G130" s="7"/>
      <c r="H130" s="99"/>
      <c r="I130" s="99"/>
    </row>
    <row r="131" spans="1:9" ht="18.75" x14ac:dyDescent="0.25">
      <c r="A131" s="100"/>
      <c r="B131" s="255" t="s">
        <v>26</v>
      </c>
      <c r="C131" s="195" t="s">
        <v>77</v>
      </c>
      <c r="D131" s="86"/>
      <c r="E131" s="86"/>
      <c r="F131" s="286">
        <f t="shared" ref="F131:F134" si="3">(D131*E131)*17</f>
        <v>0</v>
      </c>
      <c r="G131" s="7"/>
      <c r="H131" s="7"/>
      <c r="I131" s="7"/>
    </row>
    <row r="132" spans="1:9" ht="18.75" x14ac:dyDescent="0.25">
      <c r="A132" s="100"/>
      <c r="B132" s="255" t="s">
        <v>27</v>
      </c>
      <c r="C132" s="195" t="s">
        <v>78</v>
      </c>
      <c r="D132" s="86"/>
      <c r="E132" s="86"/>
      <c r="F132" s="286">
        <f t="shared" si="3"/>
        <v>0</v>
      </c>
      <c r="G132" s="7"/>
      <c r="H132" s="7"/>
      <c r="I132" s="7"/>
    </row>
    <row r="133" spans="1:9" ht="18.75" x14ac:dyDescent="0.25">
      <c r="A133" s="100"/>
      <c r="B133" s="255" t="s">
        <v>28</v>
      </c>
      <c r="C133" s="195" t="s">
        <v>79</v>
      </c>
      <c r="D133" s="86"/>
      <c r="E133" s="86"/>
      <c r="F133" s="286">
        <f t="shared" si="3"/>
        <v>0</v>
      </c>
      <c r="G133" s="7"/>
      <c r="H133" s="7"/>
      <c r="I133" s="7"/>
    </row>
    <row r="134" spans="1:9" ht="18.75" x14ac:dyDescent="0.25">
      <c r="A134" s="100"/>
      <c r="B134" s="255" t="s">
        <v>29</v>
      </c>
      <c r="C134" s="195" t="s">
        <v>80</v>
      </c>
      <c r="D134" s="86"/>
      <c r="E134" s="86"/>
      <c r="F134" s="286">
        <f t="shared" si="3"/>
        <v>0</v>
      </c>
      <c r="G134" s="7"/>
      <c r="H134" s="7"/>
      <c r="I134" s="7"/>
    </row>
    <row r="135" spans="1:9" ht="18.75" x14ac:dyDescent="0.45">
      <c r="A135" s="100"/>
      <c r="B135" s="44"/>
      <c r="C135" s="196" t="s">
        <v>10</v>
      </c>
      <c r="D135" s="61"/>
      <c r="E135" s="85"/>
      <c r="F135" s="287">
        <f>SUM(F129:F134)</f>
        <v>0</v>
      </c>
      <c r="G135" s="7"/>
      <c r="H135" s="7"/>
      <c r="I135" s="3"/>
    </row>
    <row r="136" spans="1:9" ht="18.75" x14ac:dyDescent="0.45">
      <c r="A136" s="100"/>
      <c r="B136" s="24"/>
      <c r="C136" s="344" t="s">
        <v>81</v>
      </c>
      <c r="D136" s="344"/>
      <c r="E136" s="86"/>
      <c r="F136" s="286">
        <f>((F135*14)/17)*0.23</f>
        <v>0</v>
      </c>
      <c r="G136" s="7"/>
      <c r="H136" s="7"/>
      <c r="I136" s="3"/>
    </row>
    <row r="137" spans="1:9" ht="19.5" thickBot="1" x14ac:dyDescent="0.5">
      <c r="A137" s="100"/>
      <c r="B137" s="87"/>
      <c r="C137" s="345" t="s">
        <v>82</v>
      </c>
      <c r="D137" s="346"/>
      <c r="E137" s="259"/>
      <c r="F137" s="288">
        <f>SUM(F135:F136)</f>
        <v>0</v>
      </c>
      <c r="G137" s="7"/>
      <c r="H137" s="7"/>
      <c r="I137" s="3"/>
    </row>
    <row r="138" spans="1:9" ht="18.75" x14ac:dyDescent="0.45">
      <c r="A138" s="197" t="s">
        <v>83</v>
      </c>
      <c r="B138" s="88"/>
      <c r="C138" s="88"/>
      <c r="D138" s="88"/>
      <c r="E138" s="99"/>
      <c r="F138" s="99"/>
      <c r="G138" s="99"/>
      <c r="H138" s="7"/>
      <c r="I138" s="3"/>
    </row>
    <row r="139" spans="1:9" ht="16.5" customHeight="1" x14ac:dyDescent="0.45">
      <c r="A139" s="100"/>
      <c r="B139" s="99"/>
      <c r="C139" s="347" t="s">
        <v>84</v>
      </c>
      <c r="D139" s="347"/>
      <c r="E139" s="347"/>
      <c r="F139" s="347"/>
      <c r="G139" s="7"/>
      <c r="H139" s="7"/>
      <c r="I139" s="3"/>
    </row>
    <row r="140" spans="1:9" ht="21.75" thickBot="1" x14ac:dyDescent="0.3">
      <c r="A140" s="189" t="s">
        <v>85</v>
      </c>
      <c r="B140" s="198" t="s">
        <v>220</v>
      </c>
      <c r="C140" s="89"/>
      <c r="D140" s="89"/>
      <c r="E140" s="89"/>
      <c r="F140" s="89"/>
      <c r="G140" s="7"/>
      <c r="H140" s="7"/>
      <c r="I140" s="7"/>
    </row>
    <row r="141" spans="1:9" ht="38.25" thickBot="1" x14ac:dyDescent="0.5">
      <c r="A141" s="100"/>
      <c r="B141" s="358" t="s">
        <v>5</v>
      </c>
      <c r="C141" s="359"/>
      <c r="D141" s="199" t="s">
        <v>86</v>
      </c>
      <c r="E141" s="199" t="s">
        <v>87</v>
      </c>
      <c r="F141" s="200" t="s">
        <v>88</v>
      </c>
      <c r="G141" s="193" t="s">
        <v>89</v>
      </c>
      <c r="H141" s="7"/>
      <c r="I141" s="3"/>
    </row>
    <row r="142" spans="1:9" ht="18.75" x14ac:dyDescent="0.45">
      <c r="A142" s="100"/>
      <c r="B142" s="360" t="s">
        <v>9</v>
      </c>
      <c r="C142" s="361"/>
      <c r="D142" s="289">
        <f>E14</f>
        <v>0</v>
      </c>
      <c r="E142" s="90"/>
      <c r="F142" s="91"/>
      <c r="G142" s="294" t="e">
        <f>(D142-F142)/E142</f>
        <v>#DIV/0!</v>
      </c>
      <c r="H142" s="7"/>
      <c r="I142" s="3"/>
    </row>
    <row r="143" spans="1:9" ht="18.75" x14ac:dyDescent="0.45">
      <c r="A143" s="100"/>
      <c r="B143" s="362" t="s">
        <v>12</v>
      </c>
      <c r="C143" s="363"/>
      <c r="D143" s="290">
        <f>F36</f>
        <v>0</v>
      </c>
      <c r="E143" s="93"/>
      <c r="F143" s="94"/>
      <c r="G143" s="295" t="e">
        <f t="shared" ref="G143:G145" si="4">(D143-F143)/E143</f>
        <v>#DIV/0!</v>
      </c>
      <c r="H143" s="7"/>
      <c r="I143" s="3"/>
    </row>
    <row r="144" spans="1:9" ht="18.75" x14ac:dyDescent="0.45">
      <c r="A144" s="100"/>
      <c r="B144" s="364" t="s">
        <v>90</v>
      </c>
      <c r="C144" s="365"/>
      <c r="D144" s="291">
        <f>F55</f>
        <v>0</v>
      </c>
      <c r="E144" s="86"/>
      <c r="F144" s="86"/>
      <c r="G144" s="295" t="e">
        <f t="shared" si="4"/>
        <v>#DIV/0!</v>
      </c>
      <c r="H144" s="7"/>
      <c r="I144" s="3"/>
    </row>
    <row r="145" spans="1:9" ht="18.75" x14ac:dyDescent="0.45">
      <c r="A145" s="100"/>
      <c r="B145" s="362" t="s">
        <v>91</v>
      </c>
      <c r="C145" s="363"/>
      <c r="D145" s="292">
        <f>F74</f>
        <v>0</v>
      </c>
      <c r="E145" s="86">
        <v>20</v>
      </c>
      <c r="F145" s="86"/>
      <c r="G145" s="295">
        <f t="shared" si="4"/>
        <v>0</v>
      </c>
      <c r="H145" s="7"/>
      <c r="I145" s="3"/>
    </row>
    <row r="146" spans="1:9" ht="19.5" thickBot="1" x14ac:dyDescent="0.5">
      <c r="A146" s="100"/>
      <c r="B146" s="366" t="s">
        <v>10</v>
      </c>
      <c r="C146" s="367"/>
      <c r="D146" s="293">
        <f>SUM(D142:D145)</f>
        <v>0</v>
      </c>
      <c r="E146" s="96"/>
      <c r="F146" s="97"/>
      <c r="G146" s="296" t="e">
        <f>SUM(G142:G145)</f>
        <v>#DIV/0!</v>
      </c>
      <c r="H146" s="7"/>
      <c r="I146" s="3"/>
    </row>
    <row r="147" spans="1:9" ht="18.75" x14ac:dyDescent="0.45">
      <c r="H147" s="7"/>
      <c r="I147" s="3"/>
    </row>
    <row r="148" spans="1:9" ht="18.75" hidden="1" x14ac:dyDescent="0.45">
      <c r="H148" s="7"/>
      <c r="I148" s="3"/>
    </row>
    <row r="149" spans="1:9" ht="18.75" hidden="1" x14ac:dyDescent="0.45">
      <c r="H149" s="7"/>
      <c r="I149" s="3"/>
    </row>
    <row r="150" spans="1:9" ht="18.75" hidden="1" x14ac:dyDescent="0.45">
      <c r="H150" s="7"/>
      <c r="I150" s="3"/>
    </row>
    <row r="151" spans="1:9" ht="18.75" hidden="1" x14ac:dyDescent="0.45">
      <c r="A151" s="100"/>
      <c r="B151" s="7"/>
      <c r="C151" s="7"/>
      <c r="D151" s="7"/>
      <c r="E151" s="7"/>
      <c r="F151" s="7"/>
      <c r="G151" s="7"/>
      <c r="H151" s="7"/>
      <c r="I151" s="3"/>
    </row>
    <row r="152" spans="1:9" ht="21.75" thickBot="1" x14ac:dyDescent="0.5">
      <c r="A152" s="189" t="s">
        <v>92</v>
      </c>
      <c r="B152" s="357" t="s">
        <v>221</v>
      </c>
      <c r="C152" s="357"/>
      <c r="D152" s="357"/>
      <c r="E152" s="357"/>
      <c r="F152" s="81"/>
      <c r="G152" s="7"/>
      <c r="H152" s="7"/>
      <c r="I152" s="3"/>
    </row>
    <row r="153" spans="1:9" ht="57" thickBot="1" x14ac:dyDescent="0.5">
      <c r="A153" s="100"/>
      <c r="B153" s="190" t="s">
        <v>13</v>
      </c>
      <c r="C153" s="201" t="s">
        <v>5</v>
      </c>
      <c r="D153" s="201" t="s">
        <v>86</v>
      </c>
      <c r="E153" s="201" t="s">
        <v>93</v>
      </c>
      <c r="F153" s="193" t="s">
        <v>94</v>
      </c>
      <c r="G153" s="7"/>
      <c r="H153" s="7"/>
      <c r="I153" s="3"/>
    </row>
    <row r="154" spans="1:9" ht="18.75" x14ac:dyDescent="0.45">
      <c r="A154" s="100"/>
      <c r="B154" s="178" t="s">
        <v>0</v>
      </c>
      <c r="C154" s="202" t="s">
        <v>9</v>
      </c>
      <c r="D154" s="297">
        <f>E14</f>
        <v>0</v>
      </c>
      <c r="E154" s="90">
        <v>0.02</v>
      </c>
      <c r="F154" s="294">
        <f>D154*E154</f>
        <v>0</v>
      </c>
      <c r="G154" s="7"/>
      <c r="H154" s="7"/>
      <c r="I154" s="3"/>
    </row>
    <row r="155" spans="1:9" ht="18.75" x14ac:dyDescent="0.45">
      <c r="A155" s="100"/>
      <c r="B155" s="157" t="s">
        <v>25</v>
      </c>
      <c r="C155" s="203" t="s">
        <v>12</v>
      </c>
      <c r="D155" s="298">
        <f>F36</f>
        <v>0</v>
      </c>
      <c r="E155" s="93">
        <v>0.03</v>
      </c>
      <c r="F155" s="295">
        <f t="shared" ref="F155:F157" si="5">D155*E155</f>
        <v>0</v>
      </c>
      <c r="G155" s="7"/>
      <c r="H155" s="7"/>
      <c r="I155" s="3"/>
    </row>
    <row r="156" spans="1:9" ht="24.75" customHeight="1" x14ac:dyDescent="0.45">
      <c r="A156" s="100"/>
      <c r="B156" s="157" t="s">
        <v>26</v>
      </c>
      <c r="C156" s="203" t="s">
        <v>90</v>
      </c>
      <c r="D156" s="298">
        <f>F55</f>
        <v>0</v>
      </c>
      <c r="E156" s="93">
        <v>0.02</v>
      </c>
      <c r="F156" s="295">
        <f t="shared" si="5"/>
        <v>0</v>
      </c>
      <c r="G156" s="7"/>
      <c r="H156" s="7"/>
      <c r="I156" s="3"/>
    </row>
    <row r="157" spans="1:9" ht="18.75" x14ac:dyDescent="0.45">
      <c r="A157" s="100"/>
      <c r="B157" s="157" t="s">
        <v>27</v>
      </c>
      <c r="C157" s="148" t="s">
        <v>91</v>
      </c>
      <c r="D157" s="298">
        <f>F74</f>
        <v>0</v>
      </c>
      <c r="E157" s="86">
        <v>0.03</v>
      </c>
      <c r="F157" s="295">
        <f t="shared" si="5"/>
        <v>0</v>
      </c>
      <c r="G157" s="98"/>
      <c r="H157" s="7"/>
      <c r="I157" s="3"/>
    </row>
    <row r="158" spans="1:9" ht="19.5" thickBot="1" x14ac:dyDescent="0.5">
      <c r="A158" s="204" t="s">
        <v>95</v>
      </c>
      <c r="B158" s="150" t="s">
        <v>30</v>
      </c>
      <c r="C158" s="382"/>
      <c r="D158" s="383"/>
      <c r="E158" s="384"/>
      <c r="F158" s="263">
        <f>SUM(F154:F157)</f>
        <v>0</v>
      </c>
      <c r="G158" s="7"/>
      <c r="H158" s="7"/>
      <c r="I158" s="3"/>
    </row>
    <row r="159" spans="1:9" ht="18.75" x14ac:dyDescent="0.45">
      <c r="A159" s="385" t="s">
        <v>96</v>
      </c>
      <c r="B159" s="385"/>
      <c r="C159" s="385"/>
      <c r="D159" s="385"/>
      <c r="E159" s="385"/>
      <c r="F159" s="385"/>
      <c r="G159" s="7"/>
      <c r="H159" s="7"/>
      <c r="I159" s="3"/>
    </row>
    <row r="160" spans="1:9" ht="21.75" thickBot="1" x14ac:dyDescent="0.3">
      <c r="A160" s="189" t="s">
        <v>97</v>
      </c>
      <c r="B160" s="357" t="s">
        <v>222</v>
      </c>
      <c r="C160" s="357"/>
      <c r="D160" s="357"/>
      <c r="E160" s="357"/>
      <c r="F160" s="357"/>
      <c r="G160" s="357"/>
      <c r="H160" s="7"/>
      <c r="I160" s="7"/>
    </row>
    <row r="161" spans="1:9" ht="38.25" thickBot="1" x14ac:dyDescent="0.3">
      <c r="A161" s="100"/>
      <c r="B161" s="205" t="s">
        <v>13</v>
      </c>
      <c r="C161" s="199" t="s">
        <v>5</v>
      </c>
      <c r="D161" s="199" t="s">
        <v>98</v>
      </c>
      <c r="E161" s="199" t="s">
        <v>99</v>
      </c>
      <c r="F161" s="200" t="s">
        <v>100</v>
      </c>
      <c r="G161" s="193" t="s">
        <v>101</v>
      </c>
      <c r="H161" s="7"/>
      <c r="I161" s="7"/>
    </row>
    <row r="162" spans="1:9" ht="18.75" x14ac:dyDescent="0.25">
      <c r="A162" s="100"/>
      <c r="B162" s="34">
        <v>1</v>
      </c>
      <c r="C162" s="164" t="s">
        <v>102</v>
      </c>
      <c r="D162" s="36"/>
      <c r="E162" s="206" t="s">
        <v>103</v>
      </c>
      <c r="F162" s="101"/>
      <c r="G162" s="299">
        <f>(D162*F162)/1000000</f>
        <v>0</v>
      </c>
      <c r="H162" s="7"/>
      <c r="I162" s="7"/>
    </row>
    <row r="163" spans="1:9" ht="18.75" x14ac:dyDescent="0.25">
      <c r="A163" s="100"/>
      <c r="B163" s="92">
        <v>2</v>
      </c>
      <c r="C163" s="148" t="s">
        <v>104</v>
      </c>
      <c r="D163" s="25"/>
      <c r="E163" s="207" t="s">
        <v>105</v>
      </c>
      <c r="F163" s="102"/>
      <c r="G163" s="300">
        <f t="shared" ref="G163:G167" si="6">(D163*F163)/1000000</f>
        <v>0</v>
      </c>
      <c r="H163" s="7"/>
      <c r="I163" s="7"/>
    </row>
    <row r="164" spans="1:9" ht="18.75" x14ac:dyDescent="0.25">
      <c r="A164" s="100"/>
      <c r="B164" s="92">
        <v>3</v>
      </c>
      <c r="C164" s="148" t="s">
        <v>106</v>
      </c>
      <c r="D164" s="25"/>
      <c r="E164" s="207" t="s">
        <v>107</v>
      </c>
      <c r="F164" s="103"/>
      <c r="G164" s="300">
        <f t="shared" si="6"/>
        <v>0</v>
      </c>
      <c r="H164" s="7"/>
      <c r="I164" s="7"/>
    </row>
    <row r="165" spans="1:9" ht="18.75" x14ac:dyDescent="0.25">
      <c r="A165" s="100"/>
      <c r="B165" s="255" t="s">
        <v>27</v>
      </c>
      <c r="C165" s="148" t="s">
        <v>108</v>
      </c>
      <c r="D165" s="25"/>
      <c r="E165" s="207" t="s">
        <v>103</v>
      </c>
      <c r="F165" s="102"/>
      <c r="G165" s="300">
        <f t="shared" si="6"/>
        <v>0</v>
      </c>
      <c r="H165" s="7"/>
      <c r="I165" s="7"/>
    </row>
    <row r="166" spans="1:9" ht="18.75" x14ac:dyDescent="0.25">
      <c r="A166" s="100"/>
      <c r="B166" s="255" t="s">
        <v>28</v>
      </c>
      <c r="C166" s="148" t="s">
        <v>109</v>
      </c>
      <c r="D166" s="25"/>
      <c r="E166" s="207" t="s">
        <v>110</v>
      </c>
      <c r="F166" s="102"/>
      <c r="G166" s="300">
        <f t="shared" si="6"/>
        <v>0</v>
      </c>
      <c r="H166" s="7"/>
      <c r="I166" s="7"/>
    </row>
    <row r="167" spans="1:9" ht="18.75" x14ac:dyDescent="0.25">
      <c r="A167" s="100"/>
      <c r="B167" s="255" t="s">
        <v>29</v>
      </c>
      <c r="C167" s="195" t="s">
        <v>111</v>
      </c>
      <c r="D167" s="104"/>
      <c r="E167" s="207" t="s">
        <v>112</v>
      </c>
      <c r="F167" s="105"/>
      <c r="G167" s="300">
        <f t="shared" si="6"/>
        <v>0</v>
      </c>
      <c r="H167" s="7"/>
      <c r="I167" s="7"/>
    </row>
    <row r="168" spans="1:9" ht="19.5" thickBot="1" x14ac:dyDescent="0.3">
      <c r="A168" s="100"/>
      <c r="B168" s="155" t="s">
        <v>10</v>
      </c>
      <c r="C168" s="39"/>
      <c r="D168" s="95"/>
      <c r="E168" s="95"/>
      <c r="F168" s="106"/>
      <c r="G168" s="296">
        <f>SUM(G162:G167)</f>
        <v>0</v>
      </c>
      <c r="H168" s="7"/>
      <c r="I168" s="7"/>
    </row>
    <row r="169" spans="1:9" ht="67.5" customHeight="1" x14ac:dyDescent="0.25">
      <c r="A169" s="100"/>
      <c r="B169" s="107"/>
      <c r="C169" s="11"/>
      <c r="D169" s="50"/>
      <c r="E169" s="50"/>
      <c r="G169" s="7"/>
      <c r="H169" s="7"/>
      <c r="I169" s="7"/>
    </row>
    <row r="170" spans="1:9" ht="21.75" thickBot="1" x14ac:dyDescent="0.3">
      <c r="A170" s="100"/>
      <c r="B170" s="107"/>
      <c r="C170" s="11"/>
      <c r="D170" s="50"/>
      <c r="E170" s="50"/>
      <c r="F170" s="189" t="s">
        <v>113</v>
      </c>
      <c r="G170" s="355" t="s">
        <v>114</v>
      </c>
      <c r="H170" s="355"/>
      <c r="I170" s="7"/>
    </row>
    <row r="171" spans="1:9" ht="19.5" thickBot="1" x14ac:dyDescent="0.3">
      <c r="A171" s="100"/>
      <c r="B171" s="107"/>
      <c r="C171" s="11"/>
      <c r="D171" s="50"/>
      <c r="E171" s="50"/>
      <c r="F171" s="98"/>
      <c r="G171" s="209" t="s">
        <v>5</v>
      </c>
      <c r="H171" s="193" t="s">
        <v>115</v>
      </c>
      <c r="I171" s="7"/>
    </row>
    <row r="172" spans="1:9" ht="24.75" thickBot="1" x14ac:dyDescent="0.65">
      <c r="A172" s="189" t="s">
        <v>116</v>
      </c>
      <c r="B172" s="356" t="s">
        <v>117</v>
      </c>
      <c r="C172" s="356"/>
      <c r="D172" s="356"/>
      <c r="E172" s="356"/>
      <c r="F172" s="108"/>
      <c r="G172" s="210" t="s">
        <v>118</v>
      </c>
      <c r="H172" s="20"/>
      <c r="I172" s="3"/>
    </row>
    <row r="173" spans="1:9" ht="19.5" thickBot="1" x14ac:dyDescent="0.5">
      <c r="A173" s="100"/>
      <c r="B173" s="208" t="s">
        <v>4</v>
      </c>
      <c r="C173" s="386" t="s">
        <v>5</v>
      </c>
      <c r="D173" s="386"/>
      <c r="E173" s="184" t="s">
        <v>119</v>
      </c>
      <c r="F173" s="7"/>
      <c r="G173" s="211" t="s">
        <v>120</v>
      </c>
      <c r="H173" s="23"/>
      <c r="I173" s="3"/>
    </row>
    <row r="174" spans="1:9" ht="18.75" x14ac:dyDescent="0.45">
      <c r="A174" s="100"/>
      <c r="B174" s="109"/>
      <c r="C174" s="387" t="s">
        <v>121</v>
      </c>
      <c r="D174" s="388"/>
      <c r="E174" s="20"/>
      <c r="F174" s="7"/>
      <c r="G174" s="211" t="s">
        <v>122</v>
      </c>
      <c r="H174" s="23"/>
      <c r="I174" s="3"/>
    </row>
    <row r="175" spans="1:9" ht="18.75" x14ac:dyDescent="0.45">
      <c r="A175" s="100"/>
      <c r="B175" s="24">
        <v>1</v>
      </c>
      <c r="C175" s="381" t="s">
        <v>123</v>
      </c>
      <c r="D175" s="381"/>
      <c r="E175" s="60"/>
      <c r="F175" s="7"/>
      <c r="G175" s="211" t="s">
        <v>124</v>
      </c>
      <c r="H175" s="23"/>
      <c r="I175" s="3"/>
    </row>
    <row r="176" spans="1:9" ht="18.75" x14ac:dyDescent="0.45">
      <c r="A176" s="100"/>
      <c r="B176" s="24">
        <v>2</v>
      </c>
      <c r="C176" s="381" t="s">
        <v>125</v>
      </c>
      <c r="D176" s="381"/>
      <c r="E176" s="60"/>
      <c r="F176" s="7"/>
      <c r="G176" s="212" t="s">
        <v>126</v>
      </c>
      <c r="H176" s="23"/>
      <c r="I176" s="3"/>
    </row>
    <row r="177" spans="1:9" ht="112.5" x14ac:dyDescent="0.45">
      <c r="A177" s="100"/>
      <c r="B177" s="24">
        <v>3</v>
      </c>
      <c r="C177" s="381" t="s">
        <v>127</v>
      </c>
      <c r="D177" s="381"/>
      <c r="E177" s="60"/>
      <c r="F177" s="7"/>
      <c r="G177" s="213" t="s">
        <v>128</v>
      </c>
      <c r="H177" s="23"/>
      <c r="I177" s="7"/>
    </row>
    <row r="178" spans="1:9" ht="18.75" x14ac:dyDescent="0.45">
      <c r="A178" s="100"/>
      <c r="B178" s="24">
        <v>4</v>
      </c>
      <c r="C178" s="381" t="s">
        <v>129</v>
      </c>
      <c r="D178" s="381"/>
      <c r="E178" s="60"/>
      <c r="F178" s="7"/>
      <c r="G178" s="212" t="s">
        <v>130</v>
      </c>
      <c r="H178" s="300" t="e">
        <f>G146</f>
        <v>#DIV/0!</v>
      </c>
      <c r="I178" s="7"/>
    </row>
    <row r="179" spans="1:9" ht="18.75" x14ac:dyDescent="0.45">
      <c r="A179" s="100"/>
      <c r="B179" s="24">
        <v>5</v>
      </c>
      <c r="C179" s="374" t="s">
        <v>131</v>
      </c>
      <c r="D179" s="375"/>
      <c r="E179" s="300" t="e">
        <f>H183*0.1</f>
        <v>#DIV/0!</v>
      </c>
      <c r="F179" s="7"/>
      <c r="G179" s="214" t="s">
        <v>132</v>
      </c>
      <c r="H179" s="286">
        <f>F158</f>
        <v>0</v>
      </c>
      <c r="I179" s="7"/>
    </row>
    <row r="180" spans="1:9" ht="19.5" thickBot="1" x14ac:dyDescent="0.5">
      <c r="A180" s="100"/>
      <c r="B180" s="167" t="s">
        <v>10</v>
      </c>
      <c r="C180" s="376"/>
      <c r="D180" s="376"/>
      <c r="E180" s="301" t="e">
        <f>SUM(E174:E179)</f>
        <v>#DIV/0!</v>
      </c>
      <c r="F180" s="7"/>
      <c r="G180" s="214" t="s">
        <v>133</v>
      </c>
      <c r="H180" s="302">
        <f>G168</f>
        <v>0</v>
      </c>
      <c r="I180" s="7"/>
    </row>
    <row r="181" spans="1:9" ht="18.75" x14ac:dyDescent="0.25">
      <c r="A181" s="100"/>
      <c r="B181" s="7"/>
      <c r="C181" s="7"/>
      <c r="D181" s="7"/>
      <c r="E181" s="7"/>
      <c r="F181" s="7"/>
      <c r="G181" s="215" t="s">
        <v>134</v>
      </c>
      <c r="H181" s="23"/>
      <c r="I181" s="7"/>
    </row>
    <row r="182" spans="1:9" ht="18.75" x14ac:dyDescent="0.25">
      <c r="A182" s="100"/>
      <c r="B182" s="7"/>
      <c r="C182" s="7"/>
      <c r="D182" s="7"/>
      <c r="E182" s="7"/>
      <c r="F182" s="7"/>
      <c r="G182" s="215" t="s">
        <v>135</v>
      </c>
      <c r="H182" s="23"/>
      <c r="I182" s="7"/>
    </row>
    <row r="183" spans="1:9" ht="19.5" thickBot="1" x14ac:dyDescent="0.3">
      <c r="A183" s="100"/>
      <c r="B183" s="7"/>
      <c r="C183" s="7"/>
      <c r="D183" s="7"/>
      <c r="E183" s="7"/>
      <c r="F183" s="7"/>
      <c r="G183" s="216" t="s">
        <v>10</v>
      </c>
      <c r="H183" s="288" t="e">
        <f>SUM(H172:H182)</f>
        <v>#DIV/0!</v>
      </c>
      <c r="I183" s="7"/>
    </row>
    <row r="184" spans="1:9" ht="18.75" x14ac:dyDescent="0.25">
      <c r="A184" s="100"/>
      <c r="B184" s="107"/>
      <c r="C184" s="11"/>
      <c r="D184" s="110"/>
      <c r="E184" s="7"/>
      <c r="F184" s="7"/>
      <c r="G184" s="217" t="s">
        <v>136</v>
      </c>
      <c r="H184" s="7"/>
      <c r="I184" s="7"/>
    </row>
    <row r="185" spans="1:9" ht="18.75" x14ac:dyDescent="0.25">
      <c r="A185" s="100"/>
      <c r="B185" s="107"/>
      <c r="C185" s="11"/>
      <c r="D185" s="110"/>
      <c r="E185" s="7"/>
      <c r="F185" s="7"/>
      <c r="G185" s="111"/>
      <c r="H185" s="7"/>
      <c r="I185" s="7"/>
    </row>
    <row r="186" spans="1:9" ht="47.25" customHeight="1" x14ac:dyDescent="0.25">
      <c r="A186" s="100"/>
      <c r="B186" s="107"/>
      <c r="C186" s="11"/>
      <c r="D186" s="110"/>
      <c r="E186" s="7"/>
      <c r="F186" s="7"/>
      <c r="G186" s="111"/>
      <c r="H186" s="7"/>
      <c r="I186" s="7"/>
    </row>
    <row r="187" spans="1:9" ht="18.75" x14ac:dyDescent="0.25">
      <c r="A187" s="100"/>
      <c r="B187" s="107"/>
      <c r="C187" s="11"/>
      <c r="D187" s="110"/>
      <c r="E187" s="7"/>
      <c r="F187" s="7"/>
      <c r="G187" s="7"/>
      <c r="H187" s="7"/>
      <c r="I187" s="7"/>
    </row>
    <row r="188" spans="1:9" ht="19.5" x14ac:dyDescent="0.5">
      <c r="A188" s="112">
        <v>7</v>
      </c>
      <c r="B188" s="218" t="s">
        <v>213</v>
      </c>
      <c r="C188" s="113"/>
    </row>
    <row r="189" spans="1:9" ht="21.75" thickBot="1" x14ac:dyDescent="0.5">
      <c r="A189" s="189" t="s">
        <v>137</v>
      </c>
      <c r="B189" s="219" t="s">
        <v>223</v>
      </c>
      <c r="C189" s="115"/>
      <c r="D189" s="11"/>
      <c r="E189" s="11"/>
      <c r="F189" s="7"/>
      <c r="G189" s="7"/>
      <c r="H189" s="116"/>
      <c r="I189" s="3"/>
    </row>
    <row r="190" spans="1:9" ht="18.75" x14ac:dyDescent="0.25">
      <c r="A190" s="100"/>
      <c r="B190" s="379" t="s">
        <v>13</v>
      </c>
      <c r="C190" s="377" t="s">
        <v>5</v>
      </c>
      <c r="D190" s="377" t="s">
        <v>138</v>
      </c>
      <c r="E190" s="377" t="s">
        <v>139</v>
      </c>
      <c r="F190" s="377"/>
      <c r="G190" s="377" t="s">
        <v>140</v>
      </c>
      <c r="H190" s="371"/>
      <c r="I190" s="7"/>
    </row>
    <row r="191" spans="1:9" ht="19.5" thickBot="1" x14ac:dyDescent="0.5">
      <c r="A191" s="100"/>
      <c r="B191" s="380"/>
      <c r="C191" s="378"/>
      <c r="D191" s="378"/>
      <c r="E191" s="220" t="s">
        <v>141</v>
      </c>
      <c r="F191" s="220" t="s">
        <v>43</v>
      </c>
      <c r="G191" s="261" t="s">
        <v>142</v>
      </c>
      <c r="H191" s="153" t="s">
        <v>43</v>
      </c>
      <c r="I191" s="3"/>
    </row>
    <row r="192" spans="1:9" ht="18.75" x14ac:dyDescent="0.45">
      <c r="A192" s="100"/>
      <c r="B192" s="42">
        <v>1</v>
      </c>
      <c r="C192" s="221" t="s">
        <v>143</v>
      </c>
      <c r="D192" s="303">
        <f>F137</f>
        <v>0</v>
      </c>
      <c r="E192" s="118">
        <v>0.7</v>
      </c>
      <c r="F192" s="305">
        <f>E192*D192</f>
        <v>0</v>
      </c>
      <c r="G192" s="119">
        <v>0.3</v>
      </c>
      <c r="H192" s="285">
        <f>D192*G192</f>
        <v>0</v>
      </c>
      <c r="I192" s="3"/>
    </row>
    <row r="193" spans="1:9" ht="18.75" x14ac:dyDescent="0.45">
      <c r="A193" s="100"/>
      <c r="B193" s="44">
        <v>2</v>
      </c>
      <c r="C193" s="254" t="s">
        <v>144</v>
      </c>
      <c r="D193" s="304" t="e">
        <f>E180</f>
        <v>#DIV/0!</v>
      </c>
      <c r="E193" s="120">
        <v>0.4</v>
      </c>
      <c r="F193" s="306" t="e">
        <f>E193*D193</f>
        <v>#DIV/0!</v>
      </c>
      <c r="G193" s="121">
        <v>0.6</v>
      </c>
      <c r="H193" s="286" t="e">
        <f>G193*D193</f>
        <v>#DIV/0!</v>
      </c>
      <c r="I193" s="3"/>
    </row>
    <row r="194" spans="1:9" ht="19.5" thickBot="1" x14ac:dyDescent="0.5">
      <c r="A194" s="100"/>
      <c r="B194" s="351" t="s">
        <v>10</v>
      </c>
      <c r="C194" s="353"/>
      <c r="D194" s="279" t="e">
        <f>SUM(D192:D193)</f>
        <v>#DIV/0!</v>
      </c>
      <c r="E194" s="69"/>
      <c r="F194" s="279" t="e">
        <f>SUM(F192:F193)</f>
        <v>#DIV/0!</v>
      </c>
      <c r="G194" s="259"/>
      <c r="H194" s="288" t="e">
        <f>SUM(H192:H193)</f>
        <v>#DIV/0!</v>
      </c>
      <c r="I194" s="3"/>
    </row>
    <row r="195" spans="1:9" ht="18.75" x14ac:dyDescent="0.45">
      <c r="A195" s="100"/>
      <c r="G195" s="7"/>
      <c r="H195" s="7"/>
      <c r="I195" s="3"/>
    </row>
    <row r="196" spans="1:9" hidden="1" x14ac:dyDescent="0.25"/>
    <row r="197" spans="1:9" x14ac:dyDescent="0.25">
      <c r="A197" s="122"/>
      <c r="B197" s="122"/>
      <c r="C197" s="122"/>
      <c r="D197" s="122"/>
      <c r="E197" s="122"/>
    </row>
    <row r="198" spans="1:9" ht="21.75" thickBot="1" x14ac:dyDescent="0.55000000000000004">
      <c r="A198" s="189" t="s">
        <v>145</v>
      </c>
      <c r="B198" s="224" t="s">
        <v>224</v>
      </c>
      <c r="C198" s="123"/>
      <c r="D198" s="123"/>
      <c r="E198" s="124"/>
      <c r="F198" s="50"/>
      <c r="G198" s="7"/>
      <c r="H198" s="7"/>
      <c r="I198" s="3"/>
    </row>
    <row r="199" spans="1:9" ht="19.5" thickBot="1" x14ac:dyDescent="0.5">
      <c r="A199" s="100"/>
      <c r="B199" s="225" t="s">
        <v>4</v>
      </c>
      <c r="C199" s="222" t="s">
        <v>146</v>
      </c>
      <c r="D199" s="222" t="s">
        <v>147</v>
      </c>
      <c r="E199" s="223" t="s">
        <v>148</v>
      </c>
      <c r="F199" s="7"/>
      <c r="G199" s="7"/>
      <c r="H199" s="3"/>
      <c r="I199" s="3"/>
    </row>
    <row r="200" spans="1:9" ht="19.5" thickBot="1" x14ac:dyDescent="0.5">
      <c r="A200" s="100"/>
      <c r="B200" s="226" t="s">
        <v>0</v>
      </c>
      <c r="C200" s="125"/>
      <c r="D200" s="307" t="e">
        <f>H194/E205</f>
        <v>#DIV/0!</v>
      </c>
      <c r="E200" s="308" t="e">
        <f>D194/E205</f>
        <v>#DIV/0!</v>
      </c>
      <c r="F200" s="7"/>
      <c r="G200" s="7"/>
      <c r="H200" s="3"/>
      <c r="I200" s="3"/>
    </row>
    <row r="201" spans="1:9" ht="18.75" x14ac:dyDescent="0.45">
      <c r="A201" s="100"/>
      <c r="B201" s="100"/>
      <c r="C201" s="100"/>
      <c r="D201" s="50"/>
      <c r="E201" s="50"/>
      <c r="F201" s="50"/>
      <c r="G201" s="7"/>
      <c r="H201" s="7"/>
      <c r="I201" s="3"/>
    </row>
    <row r="202" spans="1:9" ht="30" customHeight="1" x14ac:dyDescent="0.25">
      <c r="A202" s="122"/>
      <c r="B202" s="122"/>
      <c r="C202" s="122"/>
      <c r="D202" s="122"/>
      <c r="E202" s="122"/>
    </row>
    <row r="203" spans="1:9" ht="21.75" thickBot="1" x14ac:dyDescent="0.5">
      <c r="A203" s="227" t="s">
        <v>149</v>
      </c>
      <c r="B203" s="179" t="s">
        <v>150</v>
      </c>
      <c r="C203" s="77"/>
      <c r="D203" s="77"/>
      <c r="E203" s="7"/>
      <c r="F203" s="126"/>
      <c r="G203" s="76"/>
      <c r="H203" s="76"/>
      <c r="I203" s="3"/>
    </row>
    <row r="204" spans="1:9" ht="75.75" x14ac:dyDescent="0.25">
      <c r="A204" s="100"/>
      <c r="B204" s="100"/>
      <c r="C204" s="257" t="s">
        <v>5</v>
      </c>
      <c r="D204" s="260" t="s">
        <v>151</v>
      </c>
      <c r="E204" s="228" t="s">
        <v>152</v>
      </c>
      <c r="F204" s="228" t="s">
        <v>153</v>
      </c>
      <c r="G204" s="228" t="s">
        <v>154</v>
      </c>
      <c r="H204" s="228" t="s">
        <v>155</v>
      </c>
      <c r="I204" s="229" t="s">
        <v>156</v>
      </c>
    </row>
    <row r="205" spans="1:9" ht="18.75" x14ac:dyDescent="0.45">
      <c r="A205" s="100"/>
      <c r="B205" s="100"/>
      <c r="C205" s="212" t="s">
        <v>157</v>
      </c>
      <c r="D205" s="127"/>
      <c r="E205" s="128"/>
      <c r="F205" s="86"/>
      <c r="G205" s="309" t="e">
        <f>D200</f>
        <v>#DIV/0!</v>
      </c>
      <c r="H205" s="309" t="e">
        <f>(F205*D205)-G205</f>
        <v>#DIV/0!</v>
      </c>
      <c r="I205" s="310">
        <f>(D205*F205)*E205</f>
        <v>0</v>
      </c>
    </row>
    <row r="206" spans="1:9" ht="18.75" x14ac:dyDescent="0.45">
      <c r="A206" s="100"/>
      <c r="B206" s="100"/>
      <c r="C206" s="212" t="s">
        <v>158</v>
      </c>
      <c r="D206" s="127"/>
      <c r="E206" s="128"/>
      <c r="F206" s="86"/>
      <c r="G206" s="309" t="e">
        <f>G205*(1+F236)</f>
        <v>#DIV/0!</v>
      </c>
      <c r="H206" s="309" t="e">
        <f t="shared" ref="H206:H209" si="7">(F206*D206)-G206</f>
        <v>#DIV/0!</v>
      </c>
      <c r="I206" s="310">
        <f>(D206*F206)*E206</f>
        <v>0</v>
      </c>
    </row>
    <row r="207" spans="1:9" ht="18.75" x14ac:dyDescent="0.45">
      <c r="A207" s="100"/>
      <c r="B207" s="100"/>
      <c r="C207" s="212" t="s">
        <v>159</v>
      </c>
      <c r="D207" s="127"/>
      <c r="E207" s="128"/>
      <c r="F207" s="86"/>
      <c r="G207" s="309" t="e">
        <f>G206*(1+G236)</f>
        <v>#DIV/0!</v>
      </c>
      <c r="H207" s="309" t="e">
        <f t="shared" si="7"/>
        <v>#DIV/0!</v>
      </c>
      <c r="I207" s="310">
        <f t="shared" ref="I207:I209" si="8">(D207*F207)*E207</f>
        <v>0</v>
      </c>
    </row>
    <row r="208" spans="1:9" ht="18.75" x14ac:dyDescent="0.45">
      <c r="A208" s="100"/>
      <c r="B208" s="100"/>
      <c r="C208" s="212" t="s">
        <v>160</v>
      </c>
      <c r="D208" s="127"/>
      <c r="E208" s="128"/>
      <c r="F208" s="86"/>
      <c r="G208" s="309" t="e">
        <f>G207*(1+H236)</f>
        <v>#DIV/0!</v>
      </c>
      <c r="H208" s="309" t="e">
        <f t="shared" si="7"/>
        <v>#DIV/0!</v>
      </c>
      <c r="I208" s="310">
        <f t="shared" si="8"/>
        <v>0</v>
      </c>
    </row>
    <row r="209" spans="1:9" ht="19.5" thickBot="1" x14ac:dyDescent="0.5">
      <c r="A209" s="100"/>
      <c r="B209" s="100"/>
      <c r="C209" s="230" t="s">
        <v>161</v>
      </c>
      <c r="D209" s="129"/>
      <c r="E209" s="130"/>
      <c r="F209" s="117"/>
      <c r="G209" s="311" t="e">
        <f>G208*(1+I236)</f>
        <v>#DIV/0!</v>
      </c>
      <c r="H209" s="311" t="e">
        <f t="shared" si="7"/>
        <v>#DIV/0!</v>
      </c>
      <c r="I209" s="312">
        <f t="shared" si="8"/>
        <v>0</v>
      </c>
    </row>
    <row r="210" spans="1:9" ht="18.75" x14ac:dyDescent="0.45">
      <c r="A210" s="100"/>
      <c r="B210" s="100"/>
      <c r="C210" s="7"/>
      <c r="D210" s="7"/>
      <c r="E210" s="7"/>
      <c r="F210" s="7"/>
      <c r="G210" s="7"/>
      <c r="H210" s="7"/>
      <c r="I210" s="3"/>
    </row>
    <row r="211" spans="1:9" ht="21" x14ac:dyDescent="0.45">
      <c r="A211" s="140" t="s">
        <v>162</v>
      </c>
      <c r="B211" s="176" t="s">
        <v>163</v>
      </c>
      <c r="C211" s="66"/>
      <c r="D211" s="114"/>
      <c r="E211" s="114"/>
      <c r="F211" s="114"/>
      <c r="G211" s="114"/>
      <c r="H211" s="114"/>
      <c r="I211" s="3"/>
    </row>
    <row r="212" spans="1:9" ht="18.75" x14ac:dyDescent="0.45">
      <c r="A212" s="100"/>
      <c r="B212" s="100"/>
      <c r="C212" s="254" t="s">
        <v>163</v>
      </c>
      <c r="D212" s="254" t="s">
        <v>157</v>
      </c>
      <c r="E212" s="254" t="s">
        <v>158</v>
      </c>
      <c r="F212" s="254" t="s">
        <v>159</v>
      </c>
      <c r="G212" s="254" t="s">
        <v>160</v>
      </c>
      <c r="H212" s="254" t="s">
        <v>161</v>
      </c>
      <c r="I212" s="3"/>
    </row>
    <row r="213" spans="1:9" ht="18.75" x14ac:dyDescent="0.45">
      <c r="A213" s="100"/>
      <c r="B213" s="100"/>
      <c r="C213" s="254" t="s">
        <v>139</v>
      </c>
      <c r="D213" s="313" t="e">
        <f>F194</f>
        <v>#DIV/0!</v>
      </c>
      <c r="E213" s="313" t="e">
        <f>D213*(1+F236)</f>
        <v>#DIV/0!</v>
      </c>
      <c r="F213" s="313" t="e">
        <f>E213*(1+G236)</f>
        <v>#DIV/0!</v>
      </c>
      <c r="G213" s="313" t="e">
        <f>F213*(1+H236)</f>
        <v>#DIV/0!</v>
      </c>
      <c r="H213" s="313" t="e">
        <f>G213*(1+I236)</f>
        <v>#DIV/0!</v>
      </c>
      <c r="I213" s="3"/>
    </row>
    <row r="214" spans="1:9" ht="18.75" x14ac:dyDescent="0.45">
      <c r="A214" s="100"/>
      <c r="B214" s="100"/>
      <c r="C214" s="254" t="s">
        <v>164</v>
      </c>
      <c r="D214" s="309" t="e">
        <f>H205</f>
        <v>#DIV/0!</v>
      </c>
      <c r="E214" s="309" t="e">
        <f>H206</f>
        <v>#DIV/0!</v>
      </c>
      <c r="F214" s="309" t="e">
        <f>H207</f>
        <v>#DIV/0!</v>
      </c>
      <c r="G214" s="309" t="e">
        <f>H208</f>
        <v>#DIV/0!</v>
      </c>
      <c r="H214" s="309" t="e">
        <f>H209</f>
        <v>#DIV/0!</v>
      </c>
      <c r="I214" s="3"/>
    </row>
    <row r="215" spans="1:9" ht="18.75" x14ac:dyDescent="0.45">
      <c r="A215" s="100"/>
      <c r="B215" s="100"/>
      <c r="C215" s="231" t="s">
        <v>163</v>
      </c>
      <c r="D215" s="314" t="e">
        <f>D213/D214</f>
        <v>#DIV/0!</v>
      </c>
      <c r="E215" s="314" t="e">
        <f t="shared" ref="E215:H215" si="9">E213/E214</f>
        <v>#DIV/0!</v>
      </c>
      <c r="F215" s="314" t="e">
        <f t="shared" si="9"/>
        <v>#DIV/0!</v>
      </c>
      <c r="G215" s="314" t="e">
        <f t="shared" si="9"/>
        <v>#DIV/0!</v>
      </c>
      <c r="H215" s="314" t="e">
        <f t="shared" si="9"/>
        <v>#DIV/0!</v>
      </c>
      <c r="I215" s="3"/>
    </row>
    <row r="216" spans="1:9" ht="18.75" x14ac:dyDescent="0.45">
      <c r="A216" s="100"/>
      <c r="B216" s="100"/>
      <c r="C216" s="7"/>
      <c r="D216" s="7"/>
      <c r="E216" s="7"/>
      <c r="F216" s="7"/>
      <c r="G216" s="7"/>
      <c r="H216" s="7"/>
      <c r="I216" s="3"/>
    </row>
    <row r="217" spans="1:9" ht="21" x14ac:dyDescent="0.45">
      <c r="A217" s="140" t="s">
        <v>165</v>
      </c>
      <c r="B217" s="227" t="s">
        <v>214</v>
      </c>
      <c r="C217" s="73"/>
      <c r="D217" s="81"/>
      <c r="E217" s="81"/>
      <c r="F217" s="81"/>
      <c r="G217" s="81"/>
      <c r="H217" s="81"/>
      <c r="I217" s="3"/>
    </row>
    <row r="218" spans="1:9" ht="18.75" x14ac:dyDescent="0.45">
      <c r="A218" s="100"/>
      <c r="B218" s="3"/>
      <c r="C218" s="254" t="s">
        <v>166</v>
      </c>
      <c r="D218" s="315" t="e">
        <f>D215*(F205*D205)</f>
        <v>#DIV/0!</v>
      </c>
      <c r="E218" s="7"/>
      <c r="F218" s="7"/>
      <c r="G218" s="7"/>
      <c r="H218" s="7"/>
      <c r="I218" s="3"/>
    </row>
    <row r="219" spans="1:9" ht="18.75" x14ac:dyDescent="0.45">
      <c r="A219" s="100"/>
      <c r="B219" s="100"/>
      <c r="C219" s="122"/>
      <c r="D219" s="122"/>
      <c r="E219" s="7"/>
      <c r="F219" s="7"/>
      <c r="G219" s="7"/>
      <c r="H219" s="7"/>
      <c r="I219" s="3"/>
    </row>
    <row r="220" spans="1:9" ht="18.75" hidden="1" x14ac:dyDescent="0.45">
      <c r="A220" s="100"/>
      <c r="B220" s="100"/>
      <c r="C220" s="122"/>
      <c r="D220" s="122"/>
      <c r="E220" s="7"/>
      <c r="F220" s="7"/>
      <c r="G220" s="7"/>
      <c r="H220" s="7"/>
      <c r="I220" s="3"/>
    </row>
    <row r="221" spans="1:9" ht="18.75" x14ac:dyDescent="0.45">
      <c r="A221" s="100"/>
      <c r="B221" s="100"/>
      <c r="C221" s="122"/>
      <c r="D221" s="122"/>
      <c r="E221" s="7"/>
      <c r="F221" s="7"/>
      <c r="G221" s="7"/>
      <c r="H221" s="7"/>
      <c r="I221" s="3"/>
    </row>
    <row r="222" spans="1:9" ht="21.75" thickBot="1" x14ac:dyDescent="0.5">
      <c r="A222" s="140" t="s">
        <v>167</v>
      </c>
      <c r="B222" s="232" t="s">
        <v>212</v>
      </c>
      <c r="C222" s="77"/>
      <c r="D222" s="7"/>
      <c r="E222" s="131"/>
      <c r="F222" s="7"/>
      <c r="G222" s="7"/>
      <c r="H222" s="7"/>
      <c r="I222" s="3"/>
    </row>
    <row r="223" spans="1:9" ht="19.5" thickBot="1" x14ac:dyDescent="0.5">
      <c r="A223" s="100"/>
      <c r="B223" s="100"/>
      <c r="C223" s="180" t="s">
        <v>5</v>
      </c>
      <c r="D223" s="233" t="s">
        <v>157</v>
      </c>
      <c r="E223" s="233" t="s">
        <v>158</v>
      </c>
      <c r="F223" s="234" t="s">
        <v>159</v>
      </c>
      <c r="G223" s="234" t="s">
        <v>160</v>
      </c>
      <c r="H223" s="235" t="s">
        <v>161</v>
      </c>
      <c r="I223" s="3"/>
    </row>
    <row r="224" spans="1:9" ht="37.5" x14ac:dyDescent="0.45">
      <c r="A224" s="100"/>
      <c r="B224" s="100"/>
      <c r="C224" s="236" t="s">
        <v>168</v>
      </c>
      <c r="D224" s="316">
        <f>I205</f>
        <v>0</v>
      </c>
      <c r="E224" s="316">
        <f>I206</f>
        <v>0</v>
      </c>
      <c r="F224" s="316">
        <f>I207</f>
        <v>0</v>
      </c>
      <c r="G224" s="316">
        <f>I208</f>
        <v>0</v>
      </c>
      <c r="H224" s="317">
        <f>I209</f>
        <v>0</v>
      </c>
      <c r="I224" s="3"/>
    </row>
    <row r="225" spans="1:9" ht="37.5" x14ac:dyDescent="0.45">
      <c r="A225" s="100"/>
      <c r="B225" s="100"/>
      <c r="C225" s="237" t="s">
        <v>169</v>
      </c>
      <c r="D225" s="318" t="e">
        <f>D194</f>
        <v>#DIV/0!</v>
      </c>
      <c r="E225" s="318" t="e">
        <f>D225*(1+F236)</f>
        <v>#DIV/0!</v>
      </c>
      <c r="F225" s="318" t="e">
        <f>E225*(1+G236)</f>
        <v>#DIV/0!</v>
      </c>
      <c r="G225" s="318" t="e">
        <f>F225*(1+H236)</f>
        <v>#DIV/0!</v>
      </c>
      <c r="H225" s="319" t="e">
        <f>G225*(1+I236)</f>
        <v>#DIV/0!</v>
      </c>
      <c r="I225" s="3"/>
    </row>
    <row r="226" spans="1:9" ht="18.75" x14ac:dyDescent="0.45">
      <c r="A226" s="100"/>
      <c r="B226" s="100"/>
      <c r="C226" s="238" t="s">
        <v>170</v>
      </c>
      <c r="D226" s="320" t="e">
        <f>D224-D225</f>
        <v>#DIV/0!</v>
      </c>
      <c r="E226" s="320" t="e">
        <f t="shared" ref="E226:H226" si="10">E224-E225</f>
        <v>#DIV/0!</v>
      </c>
      <c r="F226" s="320" t="e">
        <f t="shared" si="10"/>
        <v>#DIV/0!</v>
      </c>
      <c r="G226" s="320" t="e">
        <f t="shared" si="10"/>
        <v>#DIV/0!</v>
      </c>
      <c r="H226" s="321" t="e">
        <f t="shared" si="10"/>
        <v>#DIV/0!</v>
      </c>
      <c r="I226" s="3"/>
    </row>
    <row r="227" spans="1:9" ht="56.25" x14ac:dyDescent="0.45">
      <c r="A227" s="100"/>
      <c r="B227" s="100"/>
      <c r="C227" s="213" t="s">
        <v>171</v>
      </c>
      <c r="D227" s="322" t="e">
        <f>H183*0.9</f>
        <v>#DIV/0!</v>
      </c>
      <c r="E227" s="322" t="e">
        <f>D227*(1+F236)</f>
        <v>#DIV/0!</v>
      </c>
      <c r="F227" s="322" t="e">
        <f>E227*(1+G236)</f>
        <v>#DIV/0!</v>
      </c>
      <c r="G227" s="322" t="e">
        <f>F227*(1+H236)</f>
        <v>#DIV/0!</v>
      </c>
      <c r="H227" s="323" t="e">
        <f>G227*(1+I236)</f>
        <v>#DIV/0!</v>
      </c>
      <c r="I227" s="3"/>
    </row>
    <row r="228" spans="1:9" ht="18.75" x14ac:dyDescent="0.45">
      <c r="A228" s="100"/>
      <c r="B228" s="100"/>
      <c r="C228" s="212" t="s">
        <v>172</v>
      </c>
      <c r="D228" s="291" t="e">
        <f>D226-D227</f>
        <v>#DIV/0!</v>
      </c>
      <c r="E228" s="291" t="e">
        <f t="shared" ref="E228:H228" si="11">E226-E227</f>
        <v>#DIV/0!</v>
      </c>
      <c r="F228" s="291" t="e">
        <f t="shared" si="11"/>
        <v>#DIV/0!</v>
      </c>
      <c r="G228" s="291" t="e">
        <f t="shared" si="11"/>
        <v>#DIV/0!</v>
      </c>
      <c r="H228" s="300" t="e">
        <f t="shared" si="11"/>
        <v>#DIV/0!</v>
      </c>
      <c r="I228" s="3"/>
    </row>
    <row r="229" spans="1:9" ht="18.75" x14ac:dyDescent="0.45">
      <c r="A229" s="100"/>
      <c r="B229" s="100"/>
      <c r="C229" s="212" t="s">
        <v>173</v>
      </c>
      <c r="D229" s="291">
        <f>G110</f>
        <v>0</v>
      </c>
      <c r="E229" s="291">
        <f>D229</f>
        <v>0</v>
      </c>
      <c r="F229" s="291">
        <f>D229</f>
        <v>0</v>
      </c>
      <c r="G229" s="291">
        <f>D229</f>
        <v>0</v>
      </c>
      <c r="H229" s="300">
        <f>D229</f>
        <v>0</v>
      </c>
      <c r="I229" s="3"/>
    </row>
    <row r="230" spans="1:9" ht="18.75" x14ac:dyDescent="0.45">
      <c r="A230" s="100"/>
      <c r="B230" s="100"/>
      <c r="C230" s="212" t="s">
        <v>174</v>
      </c>
      <c r="D230" s="291" t="e">
        <f>D228-D229</f>
        <v>#DIV/0!</v>
      </c>
      <c r="E230" s="291" t="e">
        <f t="shared" ref="E230:H230" si="12">E228-E229</f>
        <v>#DIV/0!</v>
      </c>
      <c r="F230" s="291" t="e">
        <f t="shared" si="12"/>
        <v>#DIV/0!</v>
      </c>
      <c r="G230" s="291" t="e">
        <f t="shared" si="12"/>
        <v>#DIV/0!</v>
      </c>
      <c r="H230" s="300" t="e">
        <f t="shared" si="12"/>
        <v>#DIV/0!</v>
      </c>
      <c r="I230" s="3"/>
    </row>
    <row r="231" spans="1:9" ht="18.75" x14ac:dyDescent="0.45">
      <c r="A231" s="100"/>
      <c r="B231" s="100"/>
      <c r="C231" s="212" t="s">
        <v>175</v>
      </c>
      <c r="D231" s="291" t="e">
        <f>D230*0.25</f>
        <v>#DIV/0!</v>
      </c>
      <c r="E231" s="291" t="e">
        <f t="shared" ref="E231:H231" si="13">E230*0.25</f>
        <v>#DIV/0!</v>
      </c>
      <c r="F231" s="291" t="e">
        <f t="shared" si="13"/>
        <v>#DIV/0!</v>
      </c>
      <c r="G231" s="291" t="e">
        <f t="shared" si="13"/>
        <v>#DIV/0!</v>
      </c>
      <c r="H231" s="300" t="e">
        <f t="shared" si="13"/>
        <v>#DIV/0!</v>
      </c>
      <c r="I231" s="3"/>
    </row>
    <row r="232" spans="1:9" ht="19.5" thickBot="1" x14ac:dyDescent="0.5">
      <c r="A232" s="100"/>
      <c r="B232" s="100"/>
      <c r="C232" s="216" t="s">
        <v>176</v>
      </c>
      <c r="D232" s="280" t="e">
        <f>D230-D231</f>
        <v>#DIV/0!</v>
      </c>
      <c r="E232" s="280" t="e">
        <f t="shared" ref="E232:H232" si="14">E230-E231</f>
        <v>#DIV/0!</v>
      </c>
      <c r="F232" s="280" t="e">
        <f t="shared" si="14"/>
        <v>#DIV/0!</v>
      </c>
      <c r="G232" s="280" t="e">
        <f t="shared" si="14"/>
        <v>#DIV/0!</v>
      </c>
      <c r="H232" s="281" t="e">
        <f t="shared" si="14"/>
        <v>#DIV/0!</v>
      </c>
      <c r="I232" s="3"/>
    </row>
    <row r="233" spans="1:9" ht="21.75" thickBot="1" x14ac:dyDescent="0.3">
      <c r="A233" s="140" t="s">
        <v>177</v>
      </c>
      <c r="B233" s="239" t="s">
        <v>178</v>
      </c>
      <c r="C233" s="132"/>
      <c r="D233" s="133"/>
      <c r="E233" s="133"/>
      <c r="F233" s="133"/>
      <c r="G233" s="133"/>
      <c r="H233" s="133"/>
      <c r="I233" s="133"/>
    </row>
    <row r="234" spans="1:9" ht="18.75" x14ac:dyDescent="0.45">
      <c r="A234" s="100"/>
      <c r="B234" s="100"/>
      <c r="C234" s="240" t="s">
        <v>5</v>
      </c>
      <c r="D234" s="241" t="s">
        <v>157</v>
      </c>
      <c r="E234" s="11"/>
      <c r="F234" s="242" t="s">
        <v>179</v>
      </c>
      <c r="G234" s="134"/>
      <c r="H234" s="135"/>
      <c r="I234" s="136"/>
    </row>
    <row r="235" spans="1:9" ht="21" x14ac:dyDescent="0.25">
      <c r="A235" s="100"/>
      <c r="B235" s="100"/>
      <c r="C235" s="368" t="s">
        <v>180</v>
      </c>
      <c r="D235" s="369"/>
      <c r="E235" s="11"/>
      <c r="F235" s="243" t="s">
        <v>158</v>
      </c>
      <c r="G235" s="254" t="s">
        <v>181</v>
      </c>
      <c r="H235" s="254" t="s">
        <v>182</v>
      </c>
      <c r="I235" s="244" t="s">
        <v>183</v>
      </c>
    </row>
    <row r="236" spans="1:9" ht="19.5" thickBot="1" x14ac:dyDescent="0.5">
      <c r="A236" s="100"/>
      <c r="B236" s="100"/>
      <c r="C236" s="182" t="s">
        <v>184</v>
      </c>
      <c r="D236" s="268" t="e">
        <f>D232</f>
        <v>#DIV/0!</v>
      </c>
      <c r="E236" s="50"/>
      <c r="F236" s="137">
        <v>0.2</v>
      </c>
      <c r="G236" s="117"/>
      <c r="H236" s="117"/>
      <c r="I236" s="16"/>
    </row>
    <row r="237" spans="1:9" ht="18.75" x14ac:dyDescent="0.45">
      <c r="A237" s="100"/>
      <c r="B237" s="100"/>
      <c r="C237" s="243" t="s">
        <v>185</v>
      </c>
      <c r="D237" s="268">
        <f>D121</f>
        <v>0</v>
      </c>
      <c r="E237" s="50"/>
      <c r="F237" s="245" t="s">
        <v>186</v>
      </c>
      <c r="G237" s="99"/>
      <c r="H237" s="99"/>
      <c r="I237" s="99"/>
    </row>
    <row r="238" spans="1:9" ht="19.5" thickBot="1" x14ac:dyDescent="0.5">
      <c r="A238" s="100"/>
      <c r="B238" s="100"/>
      <c r="C238" s="246" t="s">
        <v>67</v>
      </c>
      <c r="D238" s="324">
        <f>D122</f>
        <v>0</v>
      </c>
      <c r="E238" s="50"/>
      <c r="F238" s="7"/>
      <c r="G238" s="7"/>
      <c r="H238" s="7"/>
      <c r="I238" s="7"/>
    </row>
    <row r="239" spans="1:9" ht="18.75" x14ac:dyDescent="0.25">
      <c r="A239" s="100"/>
      <c r="B239" s="100"/>
      <c r="C239" s="243" t="s">
        <v>187</v>
      </c>
      <c r="D239" s="324" t="e">
        <f>H178</f>
        <v>#DIV/0!</v>
      </c>
      <c r="E239" s="11"/>
      <c r="F239" s="370" t="s">
        <v>188</v>
      </c>
      <c r="G239" s="371"/>
      <c r="H239" s="7"/>
      <c r="I239" s="7"/>
    </row>
    <row r="240" spans="1:9" ht="18.75" x14ac:dyDescent="0.25">
      <c r="A240" s="100"/>
      <c r="B240" s="100"/>
      <c r="C240" s="243" t="s">
        <v>189</v>
      </c>
      <c r="D240" s="324">
        <f>D123</f>
        <v>0</v>
      </c>
      <c r="E240" s="50"/>
      <c r="F240" s="247" t="s">
        <v>190</v>
      </c>
      <c r="G240" s="300">
        <f>D118*(-1)</f>
        <v>0</v>
      </c>
      <c r="H240" s="7"/>
      <c r="I240" s="7"/>
    </row>
    <row r="241" spans="1:9" ht="19.5" thickBot="1" x14ac:dyDescent="0.3">
      <c r="A241" s="100"/>
      <c r="B241" s="100"/>
      <c r="C241" s="167" t="s">
        <v>191</v>
      </c>
      <c r="D241" s="325" t="e">
        <f>SUM(D236:D240)</f>
        <v>#DIV/0!</v>
      </c>
      <c r="E241" s="50"/>
      <c r="F241" s="243" t="s">
        <v>192</v>
      </c>
      <c r="G241" s="300" t="e">
        <f>D232</f>
        <v>#DIV/0!</v>
      </c>
      <c r="H241" s="98"/>
      <c r="I241" s="98"/>
    </row>
    <row r="242" spans="1:9" ht="21" x14ac:dyDescent="0.25">
      <c r="A242" s="100"/>
      <c r="B242" s="100"/>
      <c r="C242" s="372" t="s">
        <v>193</v>
      </c>
      <c r="D242" s="373"/>
      <c r="E242" s="11"/>
      <c r="F242" s="243" t="s">
        <v>194</v>
      </c>
      <c r="G242" s="300" t="e">
        <f>E232</f>
        <v>#DIV/0!</v>
      </c>
      <c r="H242" s="7"/>
      <c r="I242" s="7"/>
    </row>
    <row r="243" spans="1:9" ht="18.75" x14ac:dyDescent="0.25">
      <c r="A243" s="100"/>
      <c r="B243" s="100"/>
      <c r="C243" s="182" t="s">
        <v>195</v>
      </c>
      <c r="D243" s="324">
        <f>D116</f>
        <v>0</v>
      </c>
      <c r="E243" s="7"/>
      <c r="F243" s="243" t="s">
        <v>196</v>
      </c>
      <c r="G243" s="300" t="e">
        <f>F232</f>
        <v>#DIV/0!</v>
      </c>
      <c r="H243" s="7"/>
      <c r="I243" s="7"/>
    </row>
    <row r="244" spans="1:9" ht="18.75" x14ac:dyDescent="0.25">
      <c r="A244" s="100"/>
      <c r="B244" s="100"/>
      <c r="C244" s="182" t="s">
        <v>197</v>
      </c>
      <c r="D244" s="324">
        <f>D117</f>
        <v>0</v>
      </c>
      <c r="E244" s="7"/>
      <c r="F244" s="243" t="s">
        <v>198</v>
      </c>
      <c r="G244" s="300" t="e">
        <f>G232</f>
        <v>#DIV/0!</v>
      </c>
      <c r="H244" s="7"/>
      <c r="I244" s="7"/>
    </row>
    <row r="245" spans="1:9" ht="18.75" x14ac:dyDescent="0.25">
      <c r="A245" s="100"/>
      <c r="B245" s="100"/>
      <c r="C245" s="182" t="s">
        <v>199</v>
      </c>
      <c r="D245" s="268">
        <f>H110</f>
        <v>0</v>
      </c>
      <c r="E245" s="50"/>
      <c r="F245" s="243" t="s">
        <v>200</v>
      </c>
      <c r="G245" s="300" t="e">
        <f>H232</f>
        <v>#DIV/0!</v>
      </c>
      <c r="H245" s="7"/>
      <c r="I245" s="7"/>
    </row>
    <row r="246" spans="1:9" ht="18.75" x14ac:dyDescent="0.45">
      <c r="A246" s="100"/>
      <c r="B246" s="100"/>
      <c r="C246" s="182" t="s">
        <v>201</v>
      </c>
      <c r="D246" s="268" t="e">
        <f>D231</f>
        <v>#DIV/0!</v>
      </c>
      <c r="E246" s="50"/>
      <c r="F246" s="248" t="s">
        <v>202</v>
      </c>
      <c r="G246" s="326" t="e">
        <f>NPV(0.23,G240:G245)</f>
        <v>#DIV/0!</v>
      </c>
      <c r="H246" s="7"/>
      <c r="I246" s="7"/>
    </row>
    <row r="247" spans="1:9" ht="18.75" x14ac:dyDescent="0.45">
      <c r="A247" s="100"/>
      <c r="B247" s="100"/>
      <c r="C247" s="182" t="s">
        <v>203</v>
      </c>
      <c r="D247" s="38"/>
      <c r="E247" s="50"/>
      <c r="F247" s="248" t="s">
        <v>204</v>
      </c>
      <c r="G247" s="327" t="e">
        <f>IRR(G240:G245)</f>
        <v>#VALUE!</v>
      </c>
      <c r="H247" s="7"/>
      <c r="I247" s="7"/>
    </row>
    <row r="248" spans="1:9" ht="19.5" thickBot="1" x14ac:dyDescent="0.5">
      <c r="A248" s="100"/>
      <c r="B248" s="100"/>
      <c r="C248" s="250" t="s">
        <v>205</v>
      </c>
      <c r="D248" s="270" t="e">
        <f>SUM(D243:D247)</f>
        <v>#DIV/0!</v>
      </c>
      <c r="E248" s="50"/>
      <c r="F248" s="249" t="s">
        <v>206</v>
      </c>
      <c r="G248" s="288" t="e">
        <f>D232/D118</f>
        <v>#DIV/0!</v>
      </c>
      <c r="H248" s="98"/>
      <c r="I248" s="98"/>
    </row>
    <row r="249" spans="1:9" ht="19.5" thickBot="1" x14ac:dyDescent="0.3">
      <c r="A249" s="100"/>
      <c r="B249" s="100"/>
      <c r="C249" s="251" t="s">
        <v>207</v>
      </c>
      <c r="D249" s="325" t="e">
        <f>D241-D248</f>
        <v>#DIV/0!</v>
      </c>
      <c r="E249" s="50"/>
      <c r="F249" s="98"/>
      <c r="G249" s="98"/>
      <c r="H249" s="98"/>
      <c r="I249" s="98"/>
    </row>
    <row r="250" spans="1:9" ht="18.75" x14ac:dyDescent="0.45">
      <c r="A250" s="100"/>
      <c r="B250" s="100"/>
      <c r="C250" s="7"/>
      <c r="D250" s="7"/>
      <c r="E250" s="7"/>
      <c r="F250" s="7"/>
      <c r="G250" s="7"/>
      <c r="H250" s="7"/>
      <c r="I250" s="3"/>
    </row>
  </sheetData>
  <sheetProtection algorithmName="SHA-512" hashValue="JThomJ39ELDi+iKx56GcNaFEKXTMaRPxWvrvt8K5EUUgAsLclF/1iBAunMSqr0Ip7uvnJi1s00MHhXPlG8Av9Q==" saltValue="Uc/xzsty7udavgYchoaS+g==" spinCount="100000" sheet="1" formatColumns="0" formatRows="0" insertRows="0" deleteRows="0"/>
  <mergeCells count="64">
    <mergeCell ref="A8:B8"/>
    <mergeCell ref="A3:B3"/>
    <mergeCell ref="A5:B5"/>
    <mergeCell ref="C3:E3"/>
    <mergeCell ref="C4:E4"/>
    <mergeCell ref="C6:E6"/>
    <mergeCell ref="C5:E5"/>
    <mergeCell ref="C7:E7"/>
    <mergeCell ref="C8:E8"/>
    <mergeCell ref="A6:B6"/>
    <mergeCell ref="A7:B7"/>
    <mergeCell ref="C178:D178"/>
    <mergeCell ref="B152:E152"/>
    <mergeCell ref="C158:E158"/>
    <mergeCell ref="A159:F159"/>
    <mergeCell ref="C173:D173"/>
    <mergeCell ref="C174:D174"/>
    <mergeCell ref="C175:D175"/>
    <mergeCell ref="C176:D176"/>
    <mergeCell ref="C177:D177"/>
    <mergeCell ref="C235:D235"/>
    <mergeCell ref="F239:G239"/>
    <mergeCell ref="C242:D242"/>
    <mergeCell ref="C179:D179"/>
    <mergeCell ref="C180:D180"/>
    <mergeCell ref="C190:C191"/>
    <mergeCell ref="D190:D191"/>
    <mergeCell ref="E190:F190"/>
    <mergeCell ref="G190:H190"/>
    <mergeCell ref="B194:C194"/>
    <mergeCell ref="B190:B191"/>
    <mergeCell ref="G170:H170"/>
    <mergeCell ref="B172:E172"/>
    <mergeCell ref="B160:G160"/>
    <mergeCell ref="B141:C141"/>
    <mergeCell ref="B142:C142"/>
    <mergeCell ref="B143:C143"/>
    <mergeCell ref="B144:C144"/>
    <mergeCell ref="B145:C145"/>
    <mergeCell ref="B146:C146"/>
    <mergeCell ref="B67:B68"/>
    <mergeCell ref="B127:E127"/>
    <mergeCell ref="C136:D136"/>
    <mergeCell ref="C137:D137"/>
    <mergeCell ref="C139:F139"/>
    <mergeCell ref="C97:E97"/>
    <mergeCell ref="B99:D99"/>
    <mergeCell ref="A111:G111"/>
    <mergeCell ref="A1:I1"/>
    <mergeCell ref="C67:C68"/>
    <mergeCell ref="D67:D68"/>
    <mergeCell ref="E67:E68"/>
    <mergeCell ref="F67:F68"/>
    <mergeCell ref="C19:C20"/>
    <mergeCell ref="D19:D20"/>
    <mergeCell ref="E19:F19"/>
    <mergeCell ref="C43:C44"/>
    <mergeCell ref="D43:D44"/>
    <mergeCell ref="E43:E44"/>
    <mergeCell ref="F43:F44"/>
    <mergeCell ref="B37:E37"/>
    <mergeCell ref="B19:B20"/>
    <mergeCell ref="B43:B44"/>
    <mergeCell ref="A4:B4"/>
  </mergeCells>
  <pageMargins left="0.25" right="0.25" top="0.75" bottom="0.75" header="0.3" footer="0.3"/>
  <pageSetup orientation="portrait" horizontalDpi="0" verticalDpi="0" r:id="rId1"/>
  <headerFooter scaleWithDoc="0" alignWithMargins="0">
    <oddHeader xml:space="preserve">&amp;C&amp;G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خدماتی-پلتفرمی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mozhdeh tahernezhad</dc:creator>
  <cp:lastModifiedBy>mozhdeh tahernezhad</cp:lastModifiedBy>
  <cp:lastPrinted>2023-09-27T10:14:17Z</cp:lastPrinted>
  <dcterms:created xsi:type="dcterms:W3CDTF">2023-09-25T04:59:22Z</dcterms:created>
  <dcterms:modified xsi:type="dcterms:W3CDTF">2023-10-10T04:55:02Z</dcterms:modified>
</cp:coreProperties>
</file>